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hidePivotFieldList="1" defaultThemeVersion="202300"/>
  <mc:AlternateContent xmlns:mc="http://schemas.openxmlformats.org/markup-compatibility/2006">
    <mc:Choice Requires="x15">
      <x15ac:absPath xmlns:x15ac="http://schemas.microsoft.com/office/spreadsheetml/2010/11/ac" url="T:\Home Ownership\Leasehold\Service Charge calculations\24_25\"/>
    </mc:Choice>
  </mc:AlternateContent>
  <xr:revisionPtr revIDLastSave="0" documentId="13_ncr:1_{46E44717-70B9-46C6-B41D-8B7EC29996E6}" xr6:coauthVersionLast="47" xr6:coauthVersionMax="47" xr10:uidLastSave="{00000000-0000-0000-0000-000000000000}"/>
  <bookViews>
    <workbookView xWindow="28680" yWindow="-120" windowWidth="29040" windowHeight="15840" tabRatio="894" firstSheet="3" activeTab="14" xr2:uid="{83844701-3998-456D-8A5B-F06CA15901C7}"/>
  </bookViews>
  <sheets>
    <sheet name="1 - 4 ayland" sheetId="12" r:id="rId1"/>
    <sheet name="13 - 16 ayland" sheetId="14" r:id="rId2"/>
    <sheet name="glebe road" sheetId="13" r:id="rId3"/>
    <sheet name="30 32 harrison way" sheetId="8" r:id="rId4"/>
    <sheet name="58 to 72 harrison " sheetId="9" r:id="rId5"/>
    <sheet name="jubilee place" sheetId="16" r:id="rId6"/>
    <sheet name="Leaze Court" sheetId="3" r:id="rId7"/>
    <sheet name="manor Court" sheetId="4" r:id="rId8"/>
    <sheet name="33 34 oakfields" sheetId="5" r:id="rId9"/>
    <sheet name="44 oakfields" sheetId="6" r:id="rId10"/>
    <sheet name="smithville close" sheetId="11" r:id="rId11"/>
    <sheet name="silleys close" sheetId="17" r:id="rId12"/>
    <sheet name="turley court" sheetId="15" r:id="rId13"/>
    <sheet name="Tuthill Rise" sheetId="10" r:id="rId14"/>
    <sheet name="wyndcliffe house" sheetId="1" r:id="rId15"/>
    <sheet name="1 - 7 wynols" sheetId="7" r:id="rId16"/>
  </sheets>
  <definedNames>
    <definedName name="_xlnm._FilterDatabase" localSheetId="14" hidden="1">'wyndcliffe house'!$A$1:$S$1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20" i="7" l="1"/>
  <c r="Q33" i="1"/>
  <c r="Q27" i="1"/>
  <c r="Q26" i="1"/>
  <c r="R25" i="1"/>
  <c r="Q25" i="1"/>
  <c r="Q26" i="10"/>
  <c r="R19" i="10"/>
  <c r="Q19" i="10"/>
  <c r="Q20" i="10" s="1"/>
  <c r="Q21" i="10" s="1"/>
  <c r="Q8" i="15"/>
  <c r="Q7" i="15"/>
  <c r="R5" i="15"/>
  <c r="Q5" i="15"/>
  <c r="Q9" i="11"/>
  <c r="Q8" i="11"/>
  <c r="R6" i="11"/>
  <c r="Q6" i="11"/>
  <c r="Q5" i="5" l="1"/>
  <c r="P5" i="5"/>
  <c r="P6" i="5" s="1"/>
  <c r="P7" i="5" s="1"/>
  <c r="Q8" i="4"/>
  <c r="Q7" i="4"/>
  <c r="R5" i="4"/>
  <c r="Q5" i="4"/>
  <c r="R18" i="3"/>
  <c r="Q16" i="3"/>
  <c r="Q15" i="3"/>
  <c r="R14" i="3"/>
  <c r="Q14" i="3"/>
  <c r="Q9" i="3"/>
  <c r="R7" i="3"/>
  <c r="Q7" i="3"/>
  <c r="Q8" i="3" s="1"/>
  <c r="Q22" i="16"/>
  <c r="Q21" i="16"/>
  <c r="R19" i="16"/>
  <c r="Q19" i="16"/>
  <c r="Q4" i="9"/>
  <c r="Q3" i="9"/>
  <c r="R28" i="8"/>
  <c r="R23" i="8"/>
  <c r="R21" i="8"/>
  <c r="Q21" i="8"/>
  <c r="R22" i="8" s="1"/>
  <c r="S5" i="14"/>
  <c r="R3" i="14"/>
  <c r="S8" i="12"/>
  <c r="R8" i="12"/>
  <c r="R6" i="12"/>
  <c r="Q6" i="12"/>
</calcChain>
</file>

<file path=xl/sharedStrings.xml><?xml version="1.0" encoding="utf-8"?>
<sst xmlns="http://schemas.openxmlformats.org/spreadsheetml/2006/main" count="1717" uniqueCount="215">
  <si>
    <t>Works Order</t>
  </si>
  <si>
    <t>Request</t>
  </si>
  <si>
    <t>Contractor</t>
  </si>
  <si>
    <t>Priority</t>
  </si>
  <si>
    <t>Asset Reference</t>
  </si>
  <si>
    <t>Address</t>
  </si>
  <si>
    <t>Post Code</t>
  </si>
  <si>
    <t>Actual Start</t>
  </si>
  <si>
    <t>Actual Completion</t>
  </si>
  <si>
    <t>Order Task Description</t>
  </si>
  <si>
    <t>Request Description</t>
  </si>
  <si>
    <t>Request Date</t>
  </si>
  <si>
    <t>Sample Trade</t>
  </si>
  <si>
    <t>Sample Job Type</t>
  </si>
  <si>
    <t>Repairs Inspector</t>
  </si>
  <si>
    <t>Total Charged</t>
  </si>
  <si>
    <t>Actual Order Value</t>
  </si>
  <si>
    <t>Actual VAT Value</t>
  </si>
  <si>
    <t>Asset Type</t>
  </si>
  <si>
    <t>Two Rivers Repairs</t>
  </si>
  <si>
    <t/>
  </si>
  <si>
    <t>7 Days (All Days)</t>
  </si>
  <si>
    <t>7804</t>
  </si>
  <si>
    <t>WYNDCLIFFE HOUSE, BUTTINGTON ROAD, SEDBURY, CHEPSTOW, GWENT</t>
  </si>
  <si>
    <t>NP16 7AN</t>
  </si>
  <si>
    <t>Emergency Lighting:Attend and carry out service to emergency lighting installation complete to block of dwellings or scheme, including provision of minor parts as necessary, test and leave in working order and remove waste and debris.</t>
  </si>
  <si>
    <t>Chepstow - Monthly alarm test</t>
  </si>
  <si>
    <t>Electrical</t>
  </si>
  <si>
    <t>Compliance</t>
  </si>
  <si>
    <t>Pete Marks</t>
  </si>
  <si>
    <t>BLOCK</t>
  </si>
  <si>
    <t>Davies Carpentry &amp; Fire Protection Ltd</t>
  </si>
  <si>
    <t>2 Weeks</t>
  </si>
  <si>
    <t>7802</t>
  </si>
  <si>
    <t>FLATS 25 TO 32, JUBILEE PLACE, STAUNTON, GLOUCESTER, GLOUCESTERSHIRE</t>
  </si>
  <si>
    <t>GL19 3RS</t>
  </si>
  <si>
    <t>Wall around doorset requires repairing Flat 25</t>
  </si>
  <si>
    <t>Please Select</t>
  </si>
  <si>
    <t>Cail Lloyd</t>
  </si>
  <si>
    <t>R - Routine</t>
  </si>
  <si>
    <t>7800</t>
  </si>
  <si>
    <t>FLATS 14A TO 14D, SMITHVILLE CLOSE, ST BRIAVELS, LYDNEY, GLOUCESTERSHIRE</t>
  </si>
  <si>
    <t>GL15 6TN</t>
  </si>
  <si>
    <t>Client Inspection:Undertake client inspection and testing etc. in connection with fencing and report to Client Representative (any repairs required to be ordered must be instructed by Client Representative).</t>
  </si>
  <si>
    <t>Please investigate side gate next to 14A and code back works if it needs replacing</t>
  </si>
  <si>
    <t>Fencing</t>
  </si>
  <si>
    <t>Responsive</t>
  </si>
  <si>
    <t>Tenant's Mum has visited the property while the tenant is away and there is a leak coming through the kitchen and bathroom ceiling. This is coming from the two tanks in the loft, the flooring in the loft is bowing and rotten which might give way. The tenant's Mum is on the way to the property now from Bristol and will arrive by 10:30am.</t>
  </si>
  <si>
    <t>7760</t>
  </si>
  <si>
    <t>FLATS 58 TO 72, HARRISON WAY, LYDNEY, GLOUCESTERSHIRE</t>
  </si>
  <si>
    <t>GL15 5BH</t>
  </si>
  <si>
    <t>Fence post was loose but someone's now taken it out of the ground and it's led on the floor of our garden</t>
  </si>
  <si>
    <t>7745</t>
  </si>
  <si>
    <t>FLATS 1 TO 7, WYNOLS CLOSE, BROADWELL, COLEFORD, GLOUCESTERSHIRE</t>
  </si>
  <si>
    <t>GL16 7RR</t>
  </si>
  <si>
    <t>Coleford - Monthly alarm test</t>
  </si>
  <si>
    <t>Robert Ward</t>
  </si>
  <si>
    <t>7759</t>
  </si>
  <si>
    <t>FLATS &amp; SHOPS 30 TO 32, HARRISON WAY, LYDNEY, GLOUCESTERSHIRE</t>
  </si>
  <si>
    <t>GL15 5BN</t>
  </si>
  <si>
    <t>Lydney - Monthly alarm test</t>
  </si>
  <si>
    <t>7776</t>
  </si>
  <si>
    <t>FLATS 1 TO 6, TUTHILL RISE, LYDNEY, GLOUCESTERSHIRE</t>
  </si>
  <si>
    <t>GL15 5BP</t>
  </si>
  <si>
    <t>Gloucester - Monthly alarm test</t>
  </si>
  <si>
    <t>1:Attend and repair; complete works as necessary. 2:SOR to be varied upon completion to reflect actuals. 3:Call Schedulers from site to book any follow on.</t>
  </si>
  <si>
    <t>Plumbing</t>
  </si>
  <si>
    <t>Crimewatch Alarms Ltd</t>
  </si>
  <si>
    <t>Planned Maintenance</t>
  </si>
  <si>
    <t>Installation og AOV system</t>
  </si>
  <si>
    <t>Installation of AOV system</t>
  </si>
  <si>
    <t>FireRite</t>
  </si>
  <si>
    <t>Firerite as per quotation 10289 please can you attend to carry out fire stopping and replacement fire doors £6,871.27 + VAT</t>
  </si>
  <si>
    <t>Recall</t>
  </si>
  <si>
    <t>7763</t>
  </si>
  <si>
    <t>FLATS 13 TO 22, LEAZE COURT, MOUNT PLEASANT, LYDNEY, GLOUCESTERSHIRE</t>
  </si>
  <si>
    <t>GL15 5QP</t>
  </si>
  <si>
    <t>Recall - Flag:Excavate 150mm below required finished level, remove waste and debris, and fill in layers, including compacting 75mm crusher run of broken stone blinding and lay 50mm standard size precast concrete paving flags on 25mm bed of cement mortar (1:4) including point up joints and all cutting and dishing to gullies, covers and the like.</t>
  </si>
  <si>
    <t>Groundworks</t>
  </si>
  <si>
    <t>As per quotation 10278 please can you carry out the FRA works boarding to the door.</t>
  </si>
  <si>
    <t>7738</t>
  </si>
  <si>
    <t>FLATS 33 TO 34, OAKFIELDS, COLEFORD, GLOUCESTERSHIRE</t>
  </si>
  <si>
    <t>GL16 8EN</t>
  </si>
  <si>
    <t>Attend and repair (Electrical small) as you come down the steps the 1st light on the right has had the cover blown off, cover has been left by the light</t>
  </si>
  <si>
    <t>TMS Environmental</t>
  </si>
  <si>
    <t>TMS following the yearly communal re-inspection it has been identifed the 1st floor ceiling is damaged please can you attend to carry out an encapsulation.</t>
  </si>
  <si>
    <t>U - Urgent</t>
  </si>
  <si>
    <t>Carbon Monoxide Detector:Isolate, supply and install AICO mains operated carbon monoxide detector including make all necessary connections to supply and make good on completion and remove waste and debris.</t>
  </si>
  <si>
    <t>Please fit CO detector in ground floor lobby by Gas Meters</t>
  </si>
  <si>
    <t>Step:Form step ne 1000x300x200mm in concrete paving including all necessary excavation, hardcore, extra concrete and all formwork with surfaces trowelled smooth, make good to adjacent finishes and remove waste and debris.</t>
  </si>
  <si>
    <t>R.J.CONTRACTING</t>
  </si>
  <si>
    <t>3179</t>
  </si>
  <si>
    <t>LEAZE COURT, MOUNT PLEASANT, LYDNEY, GLOUCESTERSHIRE</t>
  </si>
  <si>
    <t>Andy Young</t>
  </si>
  <si>
    <t>ESTATE / BLOCK / ROAD</t>
  </si>
  <si>
    <t>90 Days (All Days)</t>
  </si>
  <si>
    <t>Test:Carry out test of domestic installation to occupied property complete comprising continuity, insulation resistance, polarity, earth fault loop impedance and operation of RCD's and RCBO's, disconnect, repair and renew and make good as necessary after removal of illegal wiring and components and provide report and test certificate in conformity to BS 7671 to the Client Representative and remove waste and debris. (Code C1 and C2 repairs indentified to be undertaken will be ordered separately by the Client's Representative and will be reimbursed at the relevant rates in this Schedule of Rates).</t>
  </si>
  <si>
    <t>Chepstow - Complete Electrical Installation Condition Report</t>
  </si>
  <si>
    <t>Carpentry</t>
  </si>
  <si>
    <t>Tank:Renew any type of tank with over 113 and ne 227 litres plastic tank, lid, including Byelaw 30 kit, turn water off/on, drain/refill system, adjust and connect pipework, fix new insulation jacket, ballvalve and float and remove old tank, test on completion and remove waste and debris.</t>
  </si>
  <si>
    <t>E - Daytime Emergency</t>
  </si>
  <si>
    <t>roof leaking not sure where, into bathroom and kitchen. Attend and repair (roofing small)</t>
  </si>
  <si>
    <t>Roofers/chimneys</t>
  </si>
  <si>
    <t>10551</t>
  </si>
  <si>
    <t>TURLEY COURT, CINDERFORD, GLOUCESTERSHIRE</t>
  </si>
  <si>
    <t>GL14 2PE</t>
  </si>
  <si>
    <t>pls clear rubbish and furniture</t>
  </si>
  <si>
    <t>pls clear rubbish and furniture Dayworks - Routine</t>
  </si>
  <si>
    <t>Walls And Tiles</t>
  </si>
  <si>
    <t>table and chairs headboard and general rubbish in black bags</t>
  </si>
  <si>
    <t>Dayworks - Routine table and chairs headboard and general rubbish in black bags</t>
  </si>
  <si>
    <t>Client Inspection:Undertake client inspection and testing etc. in connection with groundworks and report to Client Representative (any repairs required to be ordered must be instructed by Client Representative).</t>
  </si>
  <si>
    <t>7785</t>
  </si>
  <si>
    <t>FLATS 1 TO 4, AYLAND CLOSE, NEWENT, GLOUCESTERSHIRE</t>
  </si>
  <si>
    <t>GL18 1TB</t>
  </si>
  <si>
    <t>Double Glazed Unit:Reglaze unit upto 1.00sm, hermetically sealed with 4mm clear float low emissivity (Low E) glass flush edge unit, including remove beads etc. and set aside, hack out glass and glaze new unit to wood, metal or PVCu frames, touch up decoration as necessary to match existing and remove waste and debris.</t>
  </si>
  <si>
    <t>Please only look at flats 1&amp;3 Leaseholder called to say there was a problem with the windows please investigate any issues and the wind can be felt through the windows.  No notes from previous inspection.</t>
  </si>
  <si>
    <t>Glaziers</t>
  </si>
  <si>
    <t>Hygiene Services</t>
  </si>
  <si>
    <t>end of pathway manhole for flats overflowing</t>
  </si>
  <si>
    <t>REES (ELECTRICAL) &amp; SON</t>
  </si>
  <si>
    <t>Non Responsive - Routine</t>
  </si>
  <si>
    <t>Rees electrcal - please carry out the service to the external street lighting please</t>
  </si>
  <si>
    <t>Non Responsive</t>
  </si>
  <si>
    <t>Detector is beeping in the communal stairway, please can we attend.</t>
  </si>
  <si>
    <t>Z - Asbestos - Planned</t>
  </si>
  <si>
    <t>To drill 1-5 holes up to 30mm  up to 50mm clean and seal following drilling</t>
  </si>
  <si>
    <t>Can we please raise a job for Lockable sockets to be installed on each floor for the cleaners in the following blocks of flats:</t>
  </si>
  <si>
    <t>Asbestos</t>
  </si>
  <si>
    <t>Asbestos Responsive</t>
  </si>
  <si>
    <t>Power:Isolate supply, provide new 13 amp spur single socket outlet to ground floor, connect to existing ring main with cable run in mini-trunking or rigid PVC conduit chased into wall etc., ne 10.00m, all builders work in connection etc., make all necessary connections, reconnect electricity supply, undertake electrical tests, provide certificate, make good on completion and remove waste and debris.</t>
  </si>
  <si>
    <t>one door is a fire door with a lock so tenants cant access nor postman so block isnt secure. there is a peice of batton which is causing a trip hazard. could just need a step sign</t>
  </si>
  <si>
    <t>A &amp; E Fire and Security</t>
  </si>
  <si>
    <t>A&amp;E - FRA completed Sept'24</t>
  </si>
  <si>
    <t>Wall:Rake out existing joints of brickwork minimum 12mm deep and repoint brickwork in mortar to match existing and remove waste and debris.</t>
  </si>
  <si>
    <t>Attend and repair (Plumbing small)</t>
  </si>
  <si>
    <t>Bricklayers</t>
  </si>
  <si>
    <t>Client Inspection:Supply and erect ladder for inspection in conjunction with Client Representative to eaves level of roof to property ne 2 storey and remove on completion and remove waste and debris.</t>
  </si>
  <si>
    <t>Communal lighting on second floor is not working, requested to be e-job by Leanne in Community Engagement</t>
  </si>
  <si>
    <t>Vacuum Glazed Unit:Reglaze existing single glazed pane upto 1.00sm, with double glazed clear unit, including remove beads etc. and set aside, hack out glass and glaze new unit to wood, metal or PVCu frames, touch up decoration as necessary to match existing and remove waste and debris.</t>
  </si>
  <si>
    <t>Window:Overhaul any type of PVCu window, dismantle as necessary and subsequently reassemble including freeing, easing and adjusting casements to give correct operation, renew fixing screws, remove, refit or renew ironmongery as necessary, check, lubricate operating mechanism, renew gaskets, make good and test.</t>
  </si>
  <si>
    <t>A&amp;E Retrospective Invoice - FRA actioned Aug / Sept'24</t>
  </si>
  <si>
    <t>A&amp;E - retrospective invoice - FRA completed Aug'24</t>
  </si>
  <si>
    <t>Damp and Mould URGENT</t>
  </si>
  <si>
    <t>Photos: Please take before wash photos and after wash photos and attach them to diary notes. Surfaces:Prepare, wash down with RLT Bactdet solution, apply one coat RLT Halophen solution to walls or ceilings in accordance with manufacturers technical data sheet.</t>
  </si>
  <si>
    <t>Specialist Works</t>
  </si>
  <si>
    <t>Damp and Mould</t>
  </si>
  <si>
    <t>Midlands Building &amp; Maintenance Limited</t>
  </si>
  <si>
    <t>MBM - Please carry out flooring works as per Schedule/Quotation Total Cost £2042.04</t>
  </si>
  <si>
    <t>Communal Flooring as per quoation recieved - MBM - Total Cost £2042.04 inc.VAT</t>
  </si>
  <si>
    <t>as per Kath the drains overflow pipes by the front door dont drain to anything goes onto the ground and collects</t>
  </si>
  <si>
    <t>as per Kath the drains overflow pipes by the front door dont drain to anything goes onto the ground and collects. if the pipes are owned by no 31 please let us know as the flat is private</t>
  </si>
  <si>
    <t>Drainage</t>
  </si>
  <si>
    <t>Amelio</t>
  </si>
  <si>
    <t>Amelio survey works £1300</t>
  </si>
  <si>
    <t>AMELIO - DRAINAGE SURVEY OF BLOCK DUE TO RAT INFESTATION REPORTED BY JO MORRIS AND RJ CONTRACTING</t>
  </si>
  <si>
    <t>7791</t>
  </si>
  <si>
    <t>FLATS 79 TO 93, GLEBE ROAD, NEWENT, GLOUCESTERSHIRE</t>
  </si>
  <si>
    <t>GL18 1BN</t>
  </si>
  <si>
    <t>We wish to accept your quotation to scaffold (already erected), remove chiminey and make good for the sum of £2435.23 p;us vat</t>
  </si>
  <si>
    <t>Snape Contracting Ltd</t>
  </si>
  <si>
    <t>7739</t>
  </si>
  <si>
    <t>FLATS 43 TO 44, OAKFIELDS, COLEFORD, GLOUCESTERSHIRE</t>
  </si>
  <si>
    <t>as per your quote dated 22/07/2024, please proceed with works.</t>
  </si>
  <si>
    <t>GROUNDWORKS DAYWORKS (where no SOR applicable)</t>
  </si>
  <si>
    <t>Downpipe outside flat 5 wynols close. Please use wire wool to stop rats getting up the downpipe. Concrete needs to be re done around the gulley.</t>
  </si>
  <si>
    <t>gas bbq and microwave</t>
  </si>
  <si>
    <t>Dayworks - Routine gas bbq and microwave</t>
  </si>
  <si>
    <t>BROKEN GLASS, bits of wood, fridge at front of building next to car park</t>
  </si>
  <si>
    <t>Dayworks - Routine BROKEN GLASS, bits of wood, fridge at front of building next to car park</t>
  </si>
  <si>
    <t>1:Attend and repair; complete works as necessary. 2:SOR to be varied upon completion to reflect actuals.3:Call Schdulers from site to book any follow on.</t>
  </si>
  <si>
    <t>Attend and repair (Brickwork small) repair of the slabs to the top of the wall surrounding the rear entrance to the flats.</t>
  </si>
  <si>
    <t>QUOTE TO CLEAN GUTTERS FRONTAND REAR</t>
  </si>
  <si>
    <t>tenant has emailed and sent photographs of debris fallen from blocked guttering, predominatly moss on the outside shelter, attached email to EDRM for reference  Attend and repair (Plumbing small)</t>
  </si>
  <si>
    <t>right hand side drain blocked with soil, please report back any findings</t>
  </si>
  <si>
    <t>Dayworks for Hygiene Servicesright hand side drain blocked with soil, please report back any findings</t>
  </si>
  <si>
    <t>communal light not working entrance</t>
  </si>
  <si>
    <t>A&amp;E Retrospective Invoice 460571 - Notice Boards</t>
  </si>
  <si>
    <t>Axiom Building Solutions Ltd</t>
  </si>
  <si>
    <t>Z - Asbestos - Routine</t>
  </si>
  <si>
    <t>7811</t>
  </si>
  <si>
    <t>FLATS 2 TO 3, SILLEYS CLOSE, TUTSHILL, CHEPSTOW, GWENT</t>
  </si>
  <si>
    <t>NP16 7BP</t>
  </si>
  <si>
    <t>Seal all areas of damaged soffit on stairwell, plywood to areas of possible future damage , silicon edges, two coats of paint &amp; labels.Axiom to supply access equipment, materials, plant, and labour, for the sum of £985.00 Plus VAT.</t>
  </si>
  <si>
    <t>Please locate water leak and rectify as per email sent to Dave Greenwood from Jo Matthews</t>
  </si>
  <si>
    <t>Inspection to attend and repair - Groundworksslabs around drain and drain have collapsed outside 7 leaze court, caller said that it is dangerous, please make safe.</t>
  </si>
  <si>
    <t>7788</t>
  </si>
  <si>
    <t>FLATS 13 TO 16, AYLAND CLOSE, NEWENT, GLOUCESTERSHIRE</t>
  </si>
  <si>
    <t>Downpipe at the front of the block has come apart at the top. Whilst there please also check the cable from the aerial which is hanging to see if that needs to be tacked back up anywhere (and if poss do that)</t>
  </si>
  <si>
    <t>CARPENTRY DAYWORKS (where no SOR applicable)</t>
  </si>
  <si>
    <t>Attend and repair (Electrical small) consumer unit is coming away from box and door needs replacing</t>
  </si>
  <si>
    <t>drain keeps blocking out back (Manhole) can you take a look when in area next please</t>
  </si>
  <si>
    <t>3211</t>
  </si>
  <si>
    <t>MANOR COURT, LYDNEY, GLOUCESTERSHIRE</t>
  </si>
  <si>
    <t>GL15 5BY</t>
  </si>
  <si>
    <t>External Light:Supply and install in approved location passive infrared detector unit with 1000w lamp, PIR switch, all necessary wiring and control switch and connection to electrical supply, test, set, make good and leave in working order and remove waste and debris.</t>
  </si>
  <si>
    <t>Attend and repair (Electrical small) security light above the archway no longer working</t>
  </si>
  <si>
    <t>Dayworks for Rees Electrical main lampost light isnt working</t>
  </si>
  <si>
    <t>60 Days (All Days)</t>
  </si>
  <si>
    <t>Lydney - Complete Electrical Installation Condition Report</t>
  </si>
  <si>
    <t>cost each</t>
  </si>
  <si>
    <t xml:space="preserve">cost each </t>
  </si>
  <si>
    <t>Price capped at £250.00 each</t>
  </si>
  <si>
    <t>charge capped at £250.00</t>
  </si>
  <si>
    <t>each</t>
  </si>
  <si>
    <t xml:space="preserve">total for year </t>
  </si>
  <si>
    <t xml:space="preserve">total recharge for flat 22 </t>
  </si>
  <si>
    <t>SLABS HHSRS ( SEE  NOTES 06/05/2025 )    ISSUES - URGENT STEPS  - leading to flat 20  -21 Loose after rtepair with silcone hard set .  Attend and repair (WA)Update - Recall  06/05/2025 RECALL ON BOTTOM ROW OF SLABS  X 2 LHS LOOSE AND ROCKING AGAIN   .- ON COMPLETION LET AREA HOUSING ADVISOR KATH HAMILTON  KNOW IT ALL RESOLVED</t>
  </si>
  <si>
    <t>charge each</t>
  </si>
  <si>
    <t>capped at £250</t>
  </si>
  <si>
    <t>capped at £250.00</t>
  </si>
  <si>
    <t>capped at $250.00</t>
  </si>
  <si>
    <t xml:space="preserve">recharge for year </t>
  </si>
  <si>
    <t>uable to recharge due to lease</t>
  </si>
  <si>
    <t xml:space="preserve">each for year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</si>
</sst>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5" formatCode="dd\ mmm\ yyyy\ hh:mm"/>
  </numFmts>
  <fonts count="2" x14ac:knownFonts="1">
    <font>
      <sz val="12"/>
      <color theme="1"/>
      <name val="Arial"/>
      <family val="2"/>
    </font>
    <font>
      <b/>
      <sz val="12"/>
      <color theme="1"/>
      <name val="Arial"/>
      <family val="2"/>
    </font>
  </fonts>
  <fills count="3">
    <fill>
      <patternFill patternType="none"/>
    </fill>
    <fill>
      <patternFill patternType="gray125"/>
    </fill>
    <fill>
      <patternFill patternType="solid">
        <fgColor rgb="FFFFFF00"/>
        <bgColor indexed="64"/>
      </patternFill>
    </fill>
  </fills>
  <borders count="2">
    <border>
      <left/>
      <right/>
      <top/>
      <bottom/>
      <diagonal/>
    </border>
    <border>
      <left/>
      <right/>
      <top style="medium">
        <color indexed="64"/>
      </top>
      <bottom style="medium">
        <color indexed="64"/>
      </bottom>
      <diagonal/>
    </border>
  </borders>
  <cellStyleXfs count="1">
    <xf numFmtId="0" fontId="0" fillId="0" borderId="0"/>
  </cellStyleXfs>
  <cellXfs count="27">
    <xf numFmtId="0" fontId="0" fillId="0" borderId="0" xfId="0"/>
    <xf numFmtId="1" fontId="0" fillId="0" borderId="0" xfId="0" applyNumberFormat="1"/>
    <xf numFmtId="49" fontId="0" fillId="0" borderId="0" xfId="0" applyNumberFormat="1"/>
    <xf numFmtId="2" fontId="0" fillId="0" borderId="0" xfId="0" applyNumberFormat="1"/>
    <xf numFmtId="1" fontId="1" fillId="0" borderId="1" xfId="0" applyNumberFormat="1" applyFont="1" applyFill="1" applyBorder="1" applyAlignment="1">
      <alignment horizontal="center"/>
    </xf>
    <xf numFmtId="49" fontId="1" fillId="0" borderId="1" xfId="0" applyNumberFormat="1" applyFont="1" applyFill="1" applyBorder="1" applyAlignment="1">
      <alignment horizontal="center"/>
    </xf>
    <xf numFmtId="2" fontId="1" fillId="0" borderId="1" xfId="0" applyNumberFormat="1" applyFont="1" applyFill="1" applyBorder="1" applyAlignment="1">
      <alignment horizontal="center"/>
    </xf>
    <xf numFmtId="165" fontId="1" fillId="0" borderId="1" xfId="0" applyNumberFormat="1" applyFont="1" applyFill="1" applyBorder="1" applyAlignment="1">
      <alignment horizontal="center"/>
    </xf>
    <xf numFmtId="165" fontId="0" fillId="0" borderId="0" xfId="0" applyNumberFormat="1"/>
    <xf numFmtId="49" fontId="1" fillId="0" borderId="1" xfId="0" applyNumberFormat="1" applyFont="1" applyFill="1" applyBorder="1" applyAlignment="1">
      <alignment horizontal="center" wrapText="1"/>
    </xf>
    <xf numFmtId="49" fontId="0" fillId="0" borderId="0" xfId="0" applyNumberFormat="1" applyAlignment="1">
      <alignment wrapText="1"/>
    </xf>
    <xf numFmtId="0" fontId="0" fillId="0" borderId="0" xfId="0" applyAlignment="1">
      <alignment wrapText="1"/>
    </xf>
    <xf numFmtId="2" fontId="1" fillId="0" borderId="0" xfId="0" applyNumberFormat="1" applyFont="1"/>
    <xf numFmtId="165" fontId="1" fillId="0" borderId="1" xfId="0" applyNumberFormat="1" applyFont="1" applyFill="1" applyBorder="1" applyAlignment="1">
      <alignment horizontal="center" wrapText="1"/>
    </xf>
    <xf numFmtId="165" fontId="0" fillId="0" borderId="0" xfId="0" applyNumberFormat="1" applyAlignment="1">
      <alignment wrapText="1"/>
    </xf>
    <xf numFmtId="0" fontId="0" fillId="0" borderId="0" xfId="0" applyNumberFormat="1"/>
    <xf numFmtId="2" fontId="0" fillId="2" borderId="0" xfId="0" applyNumberFormat="1" applyFill="1"/>
    <xf numFmtId="2" fontId="1" fillId="2" borderId="0" xfId="0" applyNumberFormat="1" applyFont="1" applyFill="1"/>
    <xf numFmtId="0" fontId="1" fillId="2" borderId="0" xfId="0" applyFont="1" applyFill="1"/>
    <xf numFmtId="0" fontId="0" fillId="2" borderId="0" xfId="0" applyFill="1"/>
    <xf numFmtId="1" fontId="0" fillId="0" borderId="0" xfId="0" applyNumberFormat="1" applyFill="1"/>
    <xf numFmtId="49" fontId="0" fillId="0" borderId="0" xfId="0" applyNumberFormat="1" applyFill="1"/>
    <xf numFmtId="165" fontId="0" fillId="0" borderId="0" xfId="0" applyNumberFormat="1" applyFill="1"/>
    <xf numFmtId="49" fontId="0" fillId="0" borderId="0" xfId="0" applyNumberFormat="1" applyFill="1" applyAlignment="1">
      <alignment wrapText="1"/>
    </xf>
    <xf numFmtId="2" fontId="0" fillId="0" borderId="0" xfId="0" applyNumberFormat="1" applyFill="1"/>
    <xf numFmtId="0" fontId="0" fillId="0" borderId="0" xfId="0" applyFill="1"/>
    <xf numFmtId="0" fontId="0" fillId="0" borderId="0" xfId="0" applyFill="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485182-627A-4D7A-8E2B-3C80D93DA8FC}">
  <dimension ref="A1:T8"/>
  <sheetViews>
    <sheetView topLeftCell="F1" zoomScale="70" zoomScaleNormal="70" workbookViewId="0">
      <selection activeCell="K19" sqref="K19"/>
    </sheetView>
  </sheetViews>
  <sheetFormatPr defaultRowHeight="15" x14ac:dyDescent="0.25"/>
  <cols>
    <col min="1" max="1" width="11.90625" bestFit="1" customWidth="1"/>
    <col min="2" max="2" width="8.26953125" bestFit="1" customWidth="1"/>
    <col min="3" max="3" width="16.6328125" bestFit="1" customWidth="1"/>
    <col min="4" max="4" width="22.7265625" bestFit="1" customWidth="1"/>
    <col min="5" max="5" width="6.90625" customWidth="1"/>
    <col min="6" max="6" width="55.81640625" bestFit="1" customWidth="1"/>
    <col min="7" max="7" width="10.08984375" bestFit="1" customWidth="1"/>
    <col min="8" max="8" width="17.36328125" bestFit="1" customWidth="1"/>
    <col min="9" max="9" width="17" hidden="1" customWidth="1"/>
    <col min="10" max="11" width="59" style="11" customWidth="1"/>
    <col min="12" max="12" width="16.453125" hidden="1" customWidth="1"/>
    <col min="14" max="14" width="0" hidden="1" customWidth="1"/>
    <col min="16" max="16" width="0" hidden="1" customWidth="1"/>
  </cols>
  <sheetData>
    <row r="1" spans="1:20" ht="16.2" thickBot="1" x14ac:dyDescent="0.35">
      <c r="A1" s="4" t="s">
        <v>0</v>
      </c>
      <c r="B1" s="4" t="s">
        <v>1</v>
      </c>
      <c r="C1" s="5" t="s">
        <v>2</v>
      </c>
      <c r="D1" s="5" t="s">
        <v>3</v>
      </c>
      <c r="E1" s="5" t="s">
        <v>4</v>
      </c>
      <c r="F1" s="5" t="s">
        <v>5</v>
      </c>
      <c r="G1" s="5" t="s">
        <v>6</v>
      </c>
      <c r="H1" s="7" t="s">
        <v>7</v>
      </c>
      <c r="I1" s="7" t="s">
        <v>8</v>
      </c>
      <c r="J1" s="9" t="s">
        <v>9</v>
      </c>
      <c r="K1" s="9" t="s">
        <v>10</v>
      </c>
      <c r="L1" s="7" t="s">
        <v>11</v>
      </c>
      <c r="M1" s="5" t="s">
        <v>12</v>
      </c>
      <c r="N1" s="5" t="s">
        <v>13</v>
      </c>
      <c r="O1" s="5" t="s">
        <v>14</v>
      </c>
      <c r="P1" s="6" t="s">
        <v>15</v>
      </c>
      <c r="Q1" s="6" t="s">
        <v>16</v>
      </c>
      <c r="R1" s="6" t="s">
        <v>17</v>
      </c>
      <c r="S1" s="5" t="s">
        <v>18</v>
      </c>
    </row>
    <row r="2" spans="1:20" ht="60" x14ac:dyDescent="0.25">
      <c r="A2" s="1">
        <v>525265</v>
      </c>
      <c r="B2" s="1">
        <v>454742</v>
      </c>
      <c r="C2" s="2" t="s">
        <v>19</v>
      </c>
      <c r="D2" s="2" t="s">
        <v>143</v>
      </c>
      <c r="E2" s="2" t="s">
        <v>112</v>
      </c>
      <c r="F2" s="2" t="s">
        <v>113</v>
      </c>
      <c r="G2" s="2" t="s">
        <v>114</v>
      </c>
      <c r="H2" s="8">
        <v>45590.551388888889</v>
      </c>
      <c r="I2" s="8">
        <v>45615.509722222225</v>
      </c>
      <c r="J2" s="10" t="s">
        <v>144</v>
      </c>
      <c r="K2" s="10" t="s">
        <v>116</v>
      </c>
      <c r="L2" s="8">
        <v>45545.609722222223</v>
      </c>
      <c r="M2" s="2" t="s">
        <v>145</v>
      </c>
      <c r="N2" s="2" t="s">
        <v>146</v>
      </c>
      <c r="O2" s="2" t="s">
        <v>38</v>
      </c>
      <c r="P2" s="3">
        <v>70.8</v>
      </c>
      <c r="Q2" s="3">
        <v>70.8</v>
      </c>
      <c r="R2" s="3">
        <v>14.16</v>
      </c>
      <c r="S2" s="2" t="s">
        <v>30</v>
      </c>
    </row>
    <row r="3" spans="1:20" ht="75" x14ac:dyDescent="0.25">
      <c r="A3" s="1">
        <v>526529</v>
      </c>
      <c r="B3" s="1">
        <v>454742</v>
      </c>
      <c r="C3" s="2" t="s">
        <v>19</v>
      </c>
      <c r="D3" s="2" t="s">
        <v>39</v>
      </c>
      <c r="E3" s="2" t="s">
        <v>112</v>
      </c>
      <c r="F3" s="2" t="s">
        <v>113</v>
      </c>
      <c r="G3" s="2" t="s">
        <v>114</v>
      </c>
      <c r="H3" s="8">
        <v>45615.427083333336</v>
      </c>
      <c r="I3" s="8">
        <v>45615.509722222225</v>
      </c>
      <c r="J3" s="10" t="s">
        <v>140</v>
      </c>
      <c r="K3" s="10"/>
      <c r="L3" s="8">
        <v>45545.609722222223</v>
      </c>
      <c r="M3" s="2" t="s">
        <v>98</v>
      </c>
      <c r="N3" s="2" t="s">
        <v>46</v>
      </c>
      <c r="O3" s="2" t="s">
        <v>38</v>
      </c>
      <c r="P3" s="3">
        <v>122.87</v>
      </c>
      <c r="Q3" s="3">
        <v>122.87</v>
      </c>
      <c r="R3" s="3">
        <v>24.58</v>
      </c>
      <c r="S3" s="2" t="s">
        <v>30</v>
      </c>
    </row>
    <row r="4" spans="1:20" ht="75" x14ac:dyDescent="0.25">
      <c r="A4" s="1">
        <v>529393</v>
      </c>
      <c r="B4" s="1">
        <v>454742</v>
      </c>
      <c r="C4" s="2" t="s">
        <v>19</v>
      </c>
      <c r="D4" s="2" t="s">
        <v>39</v>
      </c>
      <c r="E4" s="2" t="s">
        <v>112</v>
      </c>
      <c r="F4" s="2" t="s">
        <v>113</v>
      </c>
      <c r="G4" s="2" t="s">
        <v>114</v>
      </c>
      <c r="H4" s="8">
        <v>45642.340277777781</v>
      </c>
      <c r="I4" s="8">
        <v>45679.630555555559</v>
      </c>
      <c r="J4" s="10" t="s">
        <v>115</v>
      </c>
      <c r="K4" s="10"/>
      <c r="L4" s="8">
        <v>45545.609722222223</v>
      </c>
      <c r="M4" s="2" t="s">
        <v>117</v>
      </c>
      <c r="N4" s="2" t="s">
        <v>46</v>
      </c>
      <c r="O4" s="2" t="s">
        <v>38</v>
      </c>
      <c r="P4" s="3">
        <v>207.14</v>
      </c>
      <c r="Q4" s="3">
        <v>207.14</v>
      </c>
      <c r="R4" s="3">
        <v>41.43</v>
      </c>
      <c r="S4" s="2" t="s">
        <v>30</v>
      </c>
    </row>
    <row r="5" spans="1:20" ht="75" x14ac:dyDescent="0.25">
      <c r="A5" s="1">
        <v>526530</v>
      </c>
      <c r="B5" s="1">
        <v>454742</v>
      </c>
      <c r="C5" s="2" t="s">
        <v>19</v>
      </c>
      <c r="D5" s="2" t="s">
        <v>39</v>
      </c>
      <c r="E5" s="2" t="s">
        <v>112</v>
      </c>
      <c r="F5" s="2" t="s">
        <v>113</v>
      </c>
      <c r="G5" s="2" t="s">
        <v>114</v>
      </c>
      <c r="H5" s="8">
        <v>45615.386111111111</v>
      </c>
      <c r="I5" s="8">
        <v>45615.509722222225</v>
      </c>
      <c r="J5" s="10" t="s">
        <v>139</v>
      </c>
      <c r="K5" s="10"/>
      <c r="L5" s="8">
        <v>45545.609722222223</v>
      </c>
      <c r="M5" s="2" t="s">
        <v>117</v>
      </c>
      <c r="N5" s="2" t="s">
        <v>46</v>
      </c>
      <c r="O5" s="2" t="s">
        <v>38</v>
      </c>
      <c r="P5" s="3">
        <v>341.34</v>
      </c>
      <c r="Q5" s="3">
        <v>341.34</v>
      </c>
      <c r="R5" s="3">
        <v>68.27</v>
      </c>
      <c r="S5" s="2" t="s">
        <v>30</v>
      </c>
    </row>
    <row r="6" spans="1:20" x14ac:dyDescent="0.25">
      <c r="Q6" s="3">
        <f>SUM(Q2:Q5)</f>
        <v>742.15</v>
      </c>
      <c r="R6" s="3">
        <f>SUM(R2:R5)</f>
        <v>148.44</v>
      </c>
    </row>
    <row r="8" spans="1:20" ht="15.6" x14ac:dyDescent="0.3">
      <c r="R8" s="12">
        <f>Q6+R6</f>
        <v>890.58999999999992</v>
      </c>
      <c r="S8" s="19">
        <f>R8/4</f>
        <v>222.64749999999998</v>
      </c>
      <c r="T8" s="19" t="s">
        <v>200</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9CFF49-AB88-4040-AF00-507824275629}">
  <dimension ref="A1:S3"/>
  <sheetViews>
    <sheetView workbookViewId="0">
      <selection activeCell="J10" sqref="J10"/>
    </sheetView>
  </sheetViews>
  <sheetFormatPr defaultRowHeight="15" x14ac:dyDescent="0.25"/>
  <cols>
    <col min="8" max="8" width="16.453125" bestFit="1" customWidth="1"/>
    <col min="9" max="9" width="0" hidden="1" customWidth="1"/>
    <col min="10" max="11" width="24.7265625" style="11" customWidth="1"/>
    <col min="12" max="16" width="0" hidden="1" customWidth="1"/>
  </cols>
  <sheetData>
    <row r="1" spans="1:19" ht="16.2" thickBot="1" x14ac:dyDescent="0.35">
      <c r="A1" s="4" t="s">
        <v>0</v>
      </c>
      <c r="B1" s="4" t="s">
        <v>1</v>
      </c>
      <c r="C1" s="5" t="s">
        <v>2</v>
      </c>
      <c r="D1" s="5" t="s">
        <v>3</v>
      </c>
      <c r="E1" s="5" t="s">
        <v>4</v>
      </c>
      <c r="F1" s="5" t="s">
        <v>5</v>
      </c>
      <c r="G1" s="5" t="s">
        <v>6</v>
      </c>
      <c r="H1" s="7" t="s">
        <v>7</v>
      </c>
      <c r="I1" s="7" t="s">
        <v>8</v>
      </c>
      <c r="J1" s="9" t="s">
        <v>9</v>
      </c>
      <c r="K1" s="9" t="s">
        <v>10</v>
      </c>
      <c r="L1" s="7" t="s">
        <v>11</v>
      </c>
      <c r="M1" s="5" t="s">
        <v>12</v>
      </c>
      <c r="N1" s="5" t="s">
        <v>13</v>
      </c>
      <c r="O1" s="5" t="s">
        <v>14</v>
      </c>
      <c r="P1" s="6" t="s">
        <v>15</v>
      </c>
      <c r="Q1" s="6" t="s">
        <v>16</v>
      </c>
      <c r="R1" s="6" t="s">
        <v>17</v>
      </c>
      <c r="S1" s="5" t="s">
        <v>18</v>
      </c>
    </row>
    <row r="2" spans="1:19" ht="45" x14ac:dyDescent="0.25">
      <c r="A2" s="1">
        <v>523456</v>
      </c>
      <c r="B2" s="1">
        <v>454694</v>
      </c>
      <c r="C2" s="2" t="s">
        <v>160</v>
      </c>
      <c r="D2" s="2" t="s">
        <v>39</v>
      </c>
      <c r="E2" s="2" t="s">
        <v>161</v>
      </c>
      <c r="F2" s="2" t="s">
        <v>162</v>
      </c>
      <c r="G2" s="2" t="s">
        <v>82</v>
      </c>
      <c r="H2" s="8">
        <v>45545.366666666669</v>
      </c>
      <c r="I2" s="8">
        <v>45635.57708333333</v>
      </c>
      <c r="J2" s="10" t="s">
        <v>163</v>
      </c>
      <c r="K2" s="10" t="s">
        <v>163</v>
      </c>
      <c r="L2" s="8">
        <v>45545.366666666669</v>
      </c>
      <c r="M2" s="2" t="s">
        <v>145</v>
      </c>
      <c r="N2" s="2" t="s">
        <v>46</v>
      </c>
      <c r="O2" s="2" t="s">
        <v>56</v>
      </c>
      <c r="P2" s="3">
        <v>0</v>
      </c>
      <c r="Q2" s="3">
        <v>12842.25</v>
      </c>
      <c r="R2" s="3">
        <v>2568.4499999999998</v>
      </c>
      <c r="S2" s="2" t="s">
        <v>30</v>
      </c>
    </row>
    <row r="3" spans="1:19" x14ac:dyDescent="0.25">
      <c r="Q3" s="19" t="s">
        <v>210</v>
      </c>
      <c r="R3" s="19"/>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65CE05-441B-40D8-9C53-8004DB12933D}">
  <dimension ref="A1:S9"/>
  <sheetViews>
    <sheetView zoomScale="90" zoomScaleNormal="90" workbookViewId="0">
      <selection activeCell="F19" sqref="F19"/>
    </sheetView>
  </sheetViews>
  <sheetFormatPr defaultColWidth="9" defaultRowHeight="15" x14ac:dyDescent="0.25"/>
  <cols>
    <col min="6" max="6" width="37" customWidth="1"/>
    <col min="8" max="8" width="16.453125" bestFit="1" customWidth="1"/>
    <col min="9" max="9" width="0" hidden="1" customWidth="1"/>
    <col min="10" max="11" width="51.36328125" style="11" customWidth="1"/>
    <col min="12" max="16" width="0" hidden="1" customWidth="1"/>
  </cols>
  <sheetData>
    <row r="1" spans="1:19" ht="16.2" thickBot="1" x14ac:dyDescent="0.35">
      <c r="A1" s="4" t="s">
        <v>0</v>
      </c>
      <c r="B1" s="4" t="s">
        <v>1</v>
      </c>
      <c r="C1" s="5" t="s">
        <v>2</v>
      </c>
      <c r="D1" s="5" t="s">
        <v>3</v>
      </c>
      <c r="E1" s="5" t="s">
        <v>4</v>
      </c>
      <c r="F1" s="5" t="s">
        <v>5</v>
      </c>
      <c r="G1" s="5" t="s">
        <v>6</v>
      </c>
      <c r="H1" s="7" t="s">
        <v>7</v>
      </c>
      <c r="I1" s="7" t="s">
        <v>8</v>
      </c>
      <c r="J1" s="9" t="s">
        <v>9</v>
      </c>
      <c r="K1" s="9" t="s">
        <v>10</v>
      </c>
      <c r="L1" s="7" t="s">
        <v>11</v>
      </c>
      <c r="M1" s="5" t="s">
        <v>12</v>
      </c>
      <c r="N1" s="5" t="s">
        <v>13</v>
      </c>
      <c r="O1" s="5" t="s">
        <v>14</v>
      </c>
      <c r="P1" s="6" t="s">
        <v>15</v>
      </c>
      <c r="Q1" s="6" t="s">
        <v>16</v>
      </c>
      <c r="R1" s="6" t="s">
        <v>17</v>
      </c>
      <c r="S1" s="5" t="s">
        <v>18</v>
      </c>
    </row>
    <row r="2" spans="1:19" ht="90" x14ac:dyDescent="0.25">
      <c r="A2" s="1">
        <v>531403</v>
      </c>
      <c r="B2" s="1">
        <v>460792</v>
      </c>
      <c r="C2" s="2" t="s">
        <v>19</v>
      </c>
      <c r="D2" s="2" t="s">
        <v>100</v>
      </c>
      <c r="E2" s="2" t="s">
        <v>40</v>
      </c>
      <c r="F2" s="2" t="s">
        <v>41</v>
      </c>
      <c r="G2" s="2" t="s">
        <v>42</v>
      </c>
      <c r="H2" s="8">
        <v>45638.511805555558</v>
      </c>
      <c r="I2" s="8">
        <v>45638.574305555558</v>
      </c>
      <c r="J2" s="10" t="s">
        <v>65</v>
      </c>
      <c r="K2" s="10" t="s">
        <v>47</v>
      </c>
      <c r="L2" s="8">
        <v>45638.363194444442</v>
      </c>
      <c r="M2" s="2" t="s">
        <v>66</v>
      </c>
      <c r="N2" s="2" t="s">
        <v>46</v>
      </c>
      <c r="O2" s="2" t="s">
        <v>29</v>
      </c>
      <c r="P2" s="3">
        <v>29.5</v>
      </c>
      <c r="Q2" s="3">
        <v>29.5</v>
      </c>
      <c r="R2" s="3">
        <v>5.9</v>
      </c>
      <c r="S2" s="2" t="s">
        <v>30</v>
      </c>
    </row>
    <row r="3" spans="1:19" ht="45" x14ac:dyDescent="0.25">
      <c r="A3" s="1">
        <v>531375</v>
      </c>
      <c r="B3" s="1">
        <v>460770</v>
      </c>
      <c r="C3" s="2" t="s">
        <v>19</v>
      </c>
      <c r="D3" s="2" t="s">
        <v>86</v>
      </c>
      <c r="E3" s="2" t="s">
        <v>40</v>
      </c>
      <c r="F3" s="2" t="s">
        <v>41</v>
      </c>
      <c r="G3" s="2" t="s">
        <v>42</v>
      </c>
      <c r="H3" s="8">
        <v>45673.630555555559</v>
      </c>
      <c r="I3" s="8">
        <v>45673.647916666669</v>
      </c>
      <c r="J3" s="10" t="s">
        <v>65</v>
      </c>
      <c r="K3" s="10" t="s">
        <v>101</v>
      </c>
      <c r="L3" s="8">
        <v>45637.681250000001</v>
      </c>
      <c r="M3" s="2" t="s">
        <v>102</v>
      </c>
      <c r="N3" s="2" t="s">
        <v>46</v>
      </c>
      <c r="O3" s="2" t="s">
        <v>29</v>
      </c>
      <c r="P3" s="3">
        <v>29.5</v>
      </c>
      <c r="Q3" s="3">
        <v>29.5</v>
      </c>
      <c r="R3" s="3">
        <v>5.9</v>
      </c>
      <c r="S3" s="2" t="s">
        <v>30</v>
      </c>
    </row>
    <row r="4" spans="1:19" ht="60" x14ac:dyDescent="0.25">
      <c r="A4" s="1">
        <v>538783</v>
      </c>
      <c r="B4" s="1">
        <v>466498</v>
      </c>
      <c r="C4" s="2" t="s">
        <v>19</v>
      </c>
      <c r="D4" s="2" t="s">
        <v>39</v>
      </c>
      <c r="E4" s="2" t="s">
        <v>40</v>
      </c>
      <c r="F4" s="2" t="s">
        <v>41</v>
      </c>
      <c r="G4" s="2" t="s">
        <v>42</v>
      </c>
      <c r="H4" s="8">
        <v>45740.52847222222</v>
      </c>
      <c r="I4" s="8">
        <v>45755.542361111111</v>
      </c>
      <c r="J4" s="10" t="s">
        <v>43</v>
      </c>
      <c r="K4" s="10" t="s">
        <v>44</v>
      </c>
      <c r="L4" s="8">
        <v>45736.620833333334</v>
      </c>
      <c r="M4" s="2" t="s">
        <v>45</v>
      </c>
      <c r="N4" s="2" t="s">
        <v>46</v>
      </c>
      <c r="O4" s="2" t="s">
        <v>29</v>
      </c>
      <c r="P4" s="3">
        <v>92.35</v>
      </c>
      <c r="Q4" s="3">
        <v>92.35</v>
      </c>
      <c r="R4" s="3">
        <v>18.46</v>
      </c>
      <c r="S4" s="2" t="s">
        <v>30</v>
      </c>
    </row>
    <row r="5" spans="1:19" ht="75" x14ac:dyDescent="0.25">
      <c r="A5" s="1">
        <v>531466</v>
      </c>
      <c r="B5" s="1">
        <v>460792</v>
      </c>
      <c r="C5" s="2" t="s">
        <v>19</v>
      </c>
      <c r="D5" s="2" t="s">
        <v>39</v>
      </c>
      <c r="E5" s="2" t="s">
        <v>40</v>
      </c>
      <c r="F5" s="2" t="s">
        <v>41</v>
      </c>
      <c r="G5" s="2" t="s">
        <v>42</v>
      </c>
      <c r="H5" s="8">
        <v>45687.370138888888</v>
      </c>
      <c r="I5" s="8">
        <v>45687.663888888892</v>
      </c>
      <c r="J5" s="10" t="s">
        <v>99</v>
      </c>
      <c r="K5" s="10"/>
      <c r="L5" s="8">
        <v>45638.363194444442</v>
      </c>
      <c r="M5" s="2" t="s">
        <v>66</v>
      </c>
      <c r="N5" s="2" t="s">
        <v>46</v>
      </c>
      <c r="O5" s="2" t="s">
        <v>29</v>
      </c>
      <c r="P5" s="3">
        <v>590.29999999999995</v>
      </c>
      <c r="Q5" s="3">
        <v>590.28</v>
      </c>
      <c r="R5" s="3">
        <v>118.07</v>
      </c>
      <c r="S5" s="2" t="s">
        <v>30</v>
      </c>
    </row>
    <row r="6" spans="1:19" x14ac:dyDescent="0.25">
      <c r="Q6" s="3">
        <f>SUM(Q2:Q5)</f>
        <v>741.63</v>
      </c>
      <c r="R6" s="3">
        <f>SUM(R2:R5)</f>
        <v>148.32999999999998</v>
      </c>
    </row>
    <row r="8" spans="1:19" x14ac:dyDescent="0.25">
      <c r="Q8" s="3">
        <f>Q6+R6</f>
        <v>889.96</v>
      </c>
    </row>
    <row r="9" spans="1:19" x14ac:dyDescent="0.25">
      <c r="P9" s="19" t="s">
        <v>204</v>
      </c>
      <c r="Q9" s="19">
        <f>Q8/4</f>
        <v>222.49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2AC90F-0EB0-4299-B3DA-3CB3C9586E18}">
  <dimension ref="A1:R4"/>
  <sheetViews>
    <sheetView zoomScale="80" zoomScaleNormal="80" workbookViewId="0">
      <selection activeCell="K13" sqref="K13"/>
    </sheetView>
  </sheetViews>
  <sheetFormatPr defaultRowHeight="15" x14ac:dyDescent="0.25"/>
  <cols>
    <col min="8" max="8" width="15.36328125" bestFit="1" customWidth="1"/>
    <col min="9" max="9" width="0" hidden="1" customWidth="1"/>
    <col min="10" max="10" width="61.36328125" style="11" hidden="1" customWidth="1"/>
    <col min="11" max="11" width="61.36328125" style="11" customWidth="1"/>
  </cols>
  <sheetData>
    <row r="1" spans="1:18" ht="16.2" thickBot="1" x14ac:dyDescent="0.35">
      <c r="A1" s="4" t="s">
        <v>0</v>
      </c>
      <c r="B1" s="4" t="s">
        <v>1</v>
      </c>
      <c r="C1" s="5" t="s">
        <v>2</v>
      </c>
      <c r="D1" s="5" t="s">
        <v>3</v>
      </c>
      <c r="E1" s="5" t="s">
        <v>4</v>
      </c>
      <c r="F1" s="5" t="s">
        <v>5</v>
      </c>
      <c r="G1" s="5" t="s">
        <v>6</v>
      </c>
      <c r="H1" s="7" t="s">
        <v>7</v>
      </c>
      <c r="I1" s="7" t="s">
        <v>8</v>
      </c>
      <c r="J1" s="9" t="s">
        <v>9</v>
      </c>
      <c r="K1" s="9" t="s">
        <v>10</v>
      </c>
      <c r="L1" s="5" t="s">
        <v>12</v>
      </c>
      <c r="M1" s="5" t="s">
        <v>13</v>
      </c>
      <c r="N1" s="5" t="s">
        <v>14</v>
      </c>
      <c r="O1" s="6" t="s">
        <v>15</v>
      </c>
      <c r="P1" s="6" t="s">
        <v>16</v>
      </c>
      <c r="Q1" s="6" t="s">
        <v>17</v>
      </c>
      <c r="R1" s="5" t="s">
        <v>18</v>
      </c>
    </row>
    <row r="2" spans="1:18" ht="60" x14ac:dyDescent="0.25">
      <c r="A2" s="1">
        <v>518462</v>
      </c>
      <c r="B2" s="1">
        <v>446919</v>
      </c>
      <c r="C2" s="2" t="s">
        <v>178</v>
      </c>
      <c r="D2" s="2" t="s">
        <v>179</v>
      </c>
      <c r="E2" s="2" t="s">
        <v>180</v>
      </c>
      <c r="F2" s="2" t="s">
        <v>181</v>
      </c>
      <c r="G2" s="2" t="s">
        <v>182</v>
      </c>
      <c r="H2" s="8">
        <v>45490.593055555553</v>
      </c>
      <c r="I2" s="8">
        <v>45490.593055555553</v>
      </c>
      <c r="J2" s="10" t="s">
        <v>183</v>
      </c>
      <c r="K2" s="10" t="s">
        <v>183</v>
      </c>
      <c r="L2" s="2" t="s">
        <v>20</v>
      </c>
      <c r="M2" s="2" t="s">
        <v>129</v>
      </c>
      <c r="N2" s="2" t="s">
        <v>29</v>
      </c>
      <c r="O2" s="3">
        <v>1024.4000000000001</v>
      </c>
      <c r="P2" s="3">
        <v>1024.4000000000001</v>
      </c>
      <c r="Q2" s="3">
        <v>204.88</v>
      </c>
      <c r="R2" s="2" t="s">
        <v>30</v>
      </c>
    </row>
    <row r="4" spans="1:18" x14ac:dyDescent="0.25">
      <c r="P4" s="19" t="s">
        <v>209</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940C10-A1CF-4ECC-98F6-A486AF44FD57}">
  <dimension ref="A1:S8"/>
  <sheetViews>
    <sheetView zoomScale="80" zoomScaleNormal="80" workbookViewId="0">
      <selection activeCell="Q26" sqref="Q26"/>
    </sheetView>
  </sheetViews>
  <sheetFormatPr defaultRowHeight="15" x14ac:dyDescent="0.25"/>
  <cols>
    <col min="6" max="6" width="47.08984375" bestFit="1" customWidth="1"/>
    <col min="8" max="8" width="16.453125" bestFit="1" customWidth="1"/>
    <col min="9" max="9" width="0" hidden="1" customWidth="1"/>
    <col min="10" max="10" width="57.36328125" hidden="1" customWidth="1"/>
    <col min="11" max="11" width="57.36328125" style="11" customWidth="1"/>
    <col min="12" max="16" width="0" hidden="1" customWidth="1"/>
  </cols>
  <sheetData>
    <row r="1" spans="1:19" ht="16.2" thickBot="1" x14ac:dyDescent="0.35">
      <c r="A1" s="4" t="s">
        <v>0</v>
      </c>
      <c r="B1" s="4" t="s">
        <v>1</v>
      </c>
      <c r="C1" s="5" t="s">
        <v>2</v>
      </c>
      <c r="D1" s="5" t="s">
        <v>3</v>
      </c>
      <c r="E1" s="5" t="s">
        <v>4</v>
      </c>
      <c r="F1" s="5" t="s">
        <v>5</v>
      </c>
      <c r="G1" s="5" t="s">
        <v>6</v>
      </c>
      <c r="H1" s="7" t="s">
        <v>7</v>
      </c>
      <c r="I1" s="7" t="s">
        <v>8</v>
      </c>
      <c r="J1" s="5" t="s">
        <v>9</v>
      </c>
      <c r="K1" s="9" t="s">
        <v>10</v>
      </c>
      <c r="L1" s="7" t="s">
        <v>11</v>
      </c>
      <c r="M1" s="5" t="s">
        <v>12</v>
      </c>
      <c r="N1" s="5" t="s">
        <v>13</v>
      </c>
      <c r="O1" s="5" t="s">
        <v>14</v>
      </c>
      <c r="P1" s="6" t="s">
        <v>15</v>
      </c>
      <c r="Q1" s="6" t="s">
        <v>16</v>
      </c>
      <c r="R1" s="6" t="s">
        <v>17</v>
      </c>
      <c r="S1" s="5" t="s">
        <v>18</v>
      </c>
    </row>
    <row r="2" spans="1:19" ht="18" customHeight="1" x14ac:dyDescent="0.25">
      <c r="A2" s="1">
        <v>518204</v>
      </c>
      <c r="B2" s="1">
        <v>450767</v>
      </c>
      <c r="C2" s="2" t="s">
        <v>19</v>
      </c>
      <c r="D2" s="2" t="s">
        <v>39</v>
      </c>
      <c r="E2" s="2" t="s">
        <v>103</v>
      </c>
      <c r="F2" s="2" t="s">
        <v>104</v>
      </c>
      <c r="G2" s="2" t="s">
        <v>105</v>
      </c>
      <c r="H2" s="8">
        <v>45467.44027777778</v>
      </c>
      <c r="I2" s="8">
        <v>45467.586805555555</v>
      </c>
      <c r="J2" s="2" t="s">
        <v>164</v>
      </c>
      <c r="K2" s="10" t="s">
        <v>184</v>
      </c>
      <c r="L2" s="8">
        <v>45467.424305555556</v>
      </c>
      <c r="M2" s="2" t="s">
        <v>78</v>
      </c>
      <c r="N2" s="2" t="s">
        <v>46</v>
      </c>
      <c r="O2" s="2" t="s">
        <v>93</v>
      </c>
      <c r="P2" s="3">
        <v>88.5</v>
      </c>
      <c r="Q2" s="3">
        <v>88.5</v>
      </c>
      <c r="R2" s="3">
        <v>17.7</v>
      </c>
      <c r="S2" s="2" t="s">
        <v>94</v>
      </c>
    </row>
    <row r="3" spans="1:19" ht="30" x14ac:dyDescent="0.25">
      <c r="A3" s="1">
        <v>528654</v>
      </c>
      <c r="B3" s="1">
        <v>458597</v>
      </c>
      <c r="C3" s="2" t="s">
        <v>120</v>
      </c>
      <c r="D3" s="2" t="s">
        <v>121</v>
      </c>
      <c r="E3" s="2" t="s">
        <v>103</v>
      </c>
      <c r="F3" s="2" t="s">
        <v>104</v>
      </c>
      <c r="G3" s="2" t="s">
        <v>105</v>
      </c>
      <c r="H3" s="8">
        <v>45679.429166666669</v>
      </c>
      <c r="I3" s="8">
        <v>45679.668055555558</v>
      </c>
      <c r="J3" s="2" t="s">
        <v>122</v>
      </c>
      <c r="K3" s="10" t="s">
        <v>122</v>
      </c>
      <c r="L3" s="8">
        <v>45607.429166666669</v>
      </c>
      <c r="M3" s="2" t="s">
        <v>20</v>
      </c>
      <c r="N3" s="2" t="s">
        <v>123</v>
      </c>
      <c r="O3" s="2" t="s">
        <v>93</v>
      </c>
      <c r="P3" s="3">
        <v>195</v>
      </c>
      <c r="Q3" s="3">
        <v>195</v>
      </c>
      <c r="R3" s="3">
        <v>39</v>
      </c>
      <c r="S3" s="2" t="s">
        <v>94</v>
      </c>
    </row>
    <row r="4" spans="1:19" x14ac:dyDescent="0.25">
      <c r="A4" s="1">
        <v>530944</v>
      </c>
      <c r="B4" s="1">
        <v>460388</v>
      </c>
      <c r="C4" s="2" t="s">
        <v>90</v>
      </c>
      <c r="D4" s="2" t="s">
        <v>39</v>
      </c>
      <c r="E4" s="2" t="s">
        <v>103</v>
      </c>
      <c r="F4" s="2" t="s">
        <v>104</v>
      </c>
      <c r="G4" s="2" t="s">
        <v>105</v>
      </c>
      <c r="H4" s="8">
        <v>45639.524305555555</v>
      </c>
      <c r="I4" s="8">
        <v>45639.524305555555</v>
      </c>
      <c r="J4" s="2" t="s">
        <v>106</v>
      </c>
      <c r="K4" s="10" t="s">
        <v>107</v>
      </c>
      <c r="L4" s="8">
        <v>45632.488194444442</v>
      </c>
      <c r="M4" s="2" t="s">
        <v>20</v>
      </c>
      <c r="N4" s="2" t="s">
        <v>46</v>
      </c>
      <c r="O4" s="2" t="s">
        <v>93</v>
      </c>
      <c r="P4" s="3">
        <v>494</v>
      </c>
      <c r="Q4" s="3">
        <v>494</v>
      </c>
      <c r="R4" s="3">
        <v>98.8</v>
      </c>
      <c r="S4" s="2" t="s">
        <v>94</v>
      </c>
    </row>
    <row r="5" spans="1:19" x14ac:dyDescent="0.25">
      <c r="Q5" s="3">
        <f>SUM(Q2:Q4)</f>
        <v>777.5</v>
      </c>
      <c r="R5" s="3">
        <f>SUM(R2:R4)</f>
        <v>155.5</v>
      </c>
    </row>
    <row r="7" spans="1:19" x14ac:dyDescent="0.25">
      <c r="Q7" s="3">
        <f>Q5+R5</f>
        <v>933</v>
      </c>
    </row>
    <row r="8" spans="1:19" x14ac:dyDescent="0.25">
      <c r="P8" s="19" t="s">
        <v>204</v>
      </c>
      <c r="Q8" s="19">
        <f>Q7/10</f>
        <v>93.3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35F145-A4D8-427B-A3C3-1C7C18AAD8C7}">
  <dimension ref="A1:S26"/>
  <sheetViews>
    <sheetView topLeftCell="A12" zoomScale="70" zoomScaleNormal="70" workbookViewId="0">
      <selection activeCell="F4" sqref="F4"/>
    </sheetView>
  </sheetViews>
  <sheetFormatPr defaultRowHeight="15" x14ac:dyDescent="0.25"/>
  <cols>
    <col min="1" max="1" width="12.1796875" bestFit="1" customWidth="1"/>
    <col min="2" max="2" width="8.26953125" bestFit="1" customWidth="1"/>
    <col min="3" max="3" width="19.7265625" bestFit="1" customWidth="1"/>
    <col min="4" max="4" width="18.36328125" bestFit="1" customWidth="1"/>
    <col min="5" max="5" width="15.81640625" bestFit="1" customWidth="1"/>
    <col min="6" max="6" width="53.36328125" bestFit="1" customWidth="1"/>
    <col min="8" max="8" width="16.54296875" bestFit="1" customWidth="1"/>
    <col min="9" max="9" width="0" hidden="1" customWidth="1"/>
    <col min="10" max="11" width="30.81640625" style="11" customWidth="1"/>
    <col min="12" max="12" width="0" hidden="1" customWidth="1"/>
    <col min="14" max="14" width="18.36328125" bestFit="1" customWidth="1"/>
    <col min="16" max="16" width="0" hidden="1" customWidth="1"/>
  </cols>
  <sheetData>
    <row r="1" spans="1:19" ht="16.2" thickBot="1" x14ac:dyDescent="0.35">
      <c r="A1" s="4" t="s">
        <v>0</v>
      </c>
      <c r="B1" s="4" t="s">
        <v>1</v>
      </c>
      <c r="C1" s="5" t="s">
        <v>2</v>
      </c>
      <c r="D1" s="5" t="s">
        <v>3</v>
      </c>
      <c r="E1" s="5" t="s">
        <v>4</v>
      </c>
      <c r="F1" s="5" t="s">
        <v>5</v>
      </c>
      <c r="G1" s="5" t="s">
        <v>6</v>
      </c>
      <c r="H1" s="7" t="s">
        <v>7</v>
      </c>
      <c r="I1" s="7" t="s">
        <v>8</v>
      </c>
      <c r="J1" s="9" t="s">
        <v>9</v>
      </c>
      <c r="K1" s="9" t="s">
        <v>10</v>
      </c>
      <c r="L1" s="7" t="s">
        <v>11</v>
      </c>
      <c r="M1" s="5" t="s">
        <v>12</v>
      </c>
      <c r="N1" s="5" t="s">
        <v>13</v>
      </c>
      <c r="O1" s="5" t="s">
        <v>14</v>
      </c>
      <c r="P1" s="6" t="s">
        <v>15</v>
      </c>
      <c r="Q1" s="6" t="s">
        <v>16</v>
      </c>
      <c r="R1" s="6" t="s">
        <v>17</v>
      </c>
      <c r="S1" s="5" t="s">
        <v>18</v>
      </c>
    </row>
    <row r="2" spans="1:19" ht="75" x14ac:dyDescent="0.25">
      <c r="A2" s="1">
        <v>521844</v>
      </c>
      <c r="B2" s="1">
        <v>424183</v>
      </c>
      <c r="C2" s="2" t="s">
        <v>19</v>
      </c>
      <c r="D2" s="2" t="s">
        <v>39</v>
      </c>
      <c r="E2" s="2" t="s">
        <v>61</v>
      </c>
      <c r="F2" s="2" t="s">
        <v>62</v>
      </c>
      <c r="G2" s="2" t="s">
        <v>63</v>
      </c>
      <c r="H2" s="8">
        <v>44981.544444444444</v>
      </c>
      <c r="I2" s="8">
        <v>45545.488194444442</v>
      </c>
      <c r="J2" s="10" t="s">
        <v>170</v>
      </c>
      <c r="K2" s="10" t="s">
        <v>171</v>
      </c>
      <c r="L2" s="8">
        <v>44981.544444444444</v>
      </c>
      <c r="M2" s="2" t="s">
        <v>136</v>
      </c>
      <c r="N2" s="2" t="s">
        <v>46</v>
      </c>
      <c r="O2" s="2" t="s">
        <v>29</v>
      </c>
      <c r="P2" s="3">
        <v>29.5</v>
      </c>
      <c r="Q2" s="3">
        <v>29.5</v>
      </c>
      <c r="R2" s="3">
        <v>5.9</v>
      </c>
      <c r="S2" s="2" t="s">
        <v>30</v>
      </c>
    </row>
    <row r="3" spans="1:19" ht="105" x14ac:dyDescent="0.25">
      <c r="A3" s="1">
        <v>538414</v>
      </c>
      <c r="B3" s="1">
        <v>466242</v>
      </c>
      <c r="C3" s="2" t="s">
        <v>19</v>
      </c>
      <c r="D3" s="2" t="s">
        <v>21</v>
      </c>
      <c r="E3" s="2" t="s">
        <v>61</v>
      </c>
      <c r="F3" s="2" t="s">
        <v>62</v>
      </c>
      <c r="G3" s="2" t="s">
        <v>63</v>
      </c>
      <c r="H3" s="8">
        <v>45733.381944444445</v>
      </c>
      <c r="I3" s="8">
        <v>45733.388194444444</v>
      </c>
      <c r="J3" s="10" t="s">
        <v>25</v>
      </c>
      <c r="K3" s="10" t="s">
        <v>60</v>
      </c>
      <c r="L3" s="8">
        <v>45733</v>
      </c>
      <c r="M3" s="2" t="s">
        <v>27</v>
      </c>
      <c r="N3" s="2" t="s">
        <v>28</v>
      </c>
      <c r="O3" s="2" t="s">
        <v>29</v>
      </c>
      <c r="P3" s="3">
        <v>31.53</v>
      </c>
      <c r="Q3" s="3">
        <v>31.53</v>
      </c>
      <c r="R3" s="3">
        <v>6.31</v>
      </c>
      <c r="S3" s="2" t="s">
        <v>30</v>
      </c>
    </row>
    <row r="4" spans="1:19" ht="105" x14ac:dyDescent="0.25">
      <c r="A4" s="1">
        <v>536749</v>
      </c>
      <c r="B4" s="1">
        <v>464974</v>
      </c>
      <c r="C4" s="2" t="s">
        <v>19</v>
      </c>
      <c r="D4" s="2" t="s">
        <v>21</v>
      </c>
      <c r="E4" s="2" t="s">
        <v>61</v>
      </c>
      <c r="F4" s="2" t="s">
        <v>62</v>
      </c>
      <c r="G4" s="2" t="s">
        <v>63</v>
      </c>
      <c r="H4" s="8">
        <v>45712.646527777775</v>
      </c>
      <c r="I4" s="8">
        <v>45712.65902777778</v>
      </c>
      <c r="J4" s="10" t="s">
        <v>25</v>
      </c>
      <c r="K4" s="10" t="s">
        <v>60</v>
      </c>
      <c r="L4" s="8">
        <v>45709</v>
      </c>
      <c r="M4" s="2" t="s">
        <v>27</v>
      </c>
      <c r="N4" s="2" t="s">
        <v>28</v>
      </c>
      <c r="O4" s="2" t="s">
        <v>29</v>
      </c>
      <c r="P4" s="3">
        <v>31.53</v>
      </c>
      <c r="Q4" s="3">
        <v>31.53</v>
      </c>
      <c r="R4" s="3">
        <v>6.31</v>
      </c>
      <c r="S4" s="2" t="s">
        <v>30</v>
      </c>
    </row>
    <row r="5" spans="1:19" ht="105" x14ac:dyDescent="0.25">
      <c r="A5" s="1">
        <v>534892</v>
      </c>
      <c r="B5" s="1">
        <v>463599</v>
      </c>
      <c r="C5" s="2" t="s">
        <v>19</v>
      </c>
      <c r="D5" s="2" t="s">
        <v>21</v>
      </c>
      <c r="E5" s="2" t="s">
        <v>61</v>
      </c>
      <c r="F5" s="2" t="s">
        <v>62</v>
      </c>
      <c r="G5" s="2" t="s">
        <v>63</v>
      </c>
      <c r="H5" s="8">
        <v>45687.655555555553</v>
      </c>
      <c r="I5" s="8">
        <v>45687.693055555559</v>
      </c>
      <c r="J5" s="10" t="s">
        <v>25</v>
      </c>
      <c r="K5" s="10" t="s">
        <v>60</v>
      </c>
      <c r="L5" s="8">
        <v>45687</v>
      </c>
      <c r="M5" s="2" t="s">
        <v>27</v>
      </c>
      <c r="N5" s="2" t="s">
        <v>28</v>
      </c>
      <c r="O5" s="2" t="s">
        <v>29</v>
      </c>
      <c r="P5" s="3">
        <v>31.53</v>
      </c>
      <c r="Q5" s="3">
        <v>31.53</v>
      </c>
      <c r="R5" s="3">
        <v>6.31</v>
      </c>
      <c r="S5" s="2" t="s">
        <v>30</v>
      </c>
    </row>
    <row r="6" spans="1:19" ht="105" x14ac:dyDescent="0.25">
      <c r="A6" s="1">
        <v>532458</v>
      </c>
      <c r="B6" s="1">
        <v>461675</v>
      </c>
      <c r="C6" s="2" t="s">
        <v>19</v>
      </c>
      <c r="D6" s="2" t="s">
        <v>21</v>
      </c>
      <c r="E6" s="2" t="s">
        <v>61</v>
      </c>
      <c r="F6" s="2" t="s">
        <v>62</v>
      </c>
      <c r="G6" s="2" t="s">
        <v>63</v>
      </c>
      <c r="H6" s="8">
        <v>45663.54791666667</v>
      </c>
      <c r="I6" s="8">
        <v>45663.569444444445</v>
      </c>
      <c r="J6" s="10" t="s">
        <v>25</v>
      </c>
      <c r="K6" s="10" t="s">
        <v>60</v>
      </c>
      <c r="L6" s="8">
        <v>45659</v>
      </c>
      <c r="M6" s="2" t="s">
        <v>27</v>
      </c>
      <c r="N6" s="2" t="s">
        <v>28</v>
      </c>
      <c r="O6" s="2" t="s">
        <v>29</v>
      </c>
      <c r="P6" s="3">
        <v>31.53</v>
      </c>
      <c r="Q6" s="3">
        <v>31.53</v>
      </c>
      <c r="R6" s="3">
        <v>6.31</v>
      </c>
      <c r="S6" s="2" t="s">
        <v>30</v>
      </c>
    </row>
    <row r="7" spans="1:19" ht="105" x14ac:dyDescent="0.25">
      <c r="A7" s="1">
        <v>530998</v>
      </c>
      <c r="B7" s="1">
        <v>460434</v>
      </c>
      <c r="C7" s="2" t="s">
        <v>19</v>
      </c>
      <c r="D7" s="2" t="s">
        <v>21</v>
      </c>
      <c r="E7" s="2" t="s">
        <v>61</v>
      </c>
      <c r="F7" s="2" t="s">
        <v>62</v>
      </c>
      <c r="G7" s="2" t="s">
        <v>63</v>
      </c>
      <c r="H7" s="8">
        <v>45635.402777777781</v>
      </c>
      <c r="I7" s="8">
        <v>45635.407638888886</v>
      </c>
      <c r="J7" s="10" t="s">
        <v>25</v>
      </c>
      <c r="K7" s="10" t="s">
        <v>60</v>
      </c>
      <c r="L7" s="8">
        <v>45633</v>
      </c>
      <c r="M7" s="2" t="s">
        <v>27</v>
      </c>
      <c r="N7" s="2" t="s">
        <v>28</v>
      </c>
      <c r="O7" s="2" t="s">
        <v>29</v>
      </c>
      <c r="P7" s="3">
        <v>31.53</v>
      </c>
      <c r="Q7" s="3">
        <v>31.53</v>
      </c>
      <c r="R7" s="3">
        <v>6.31</v>
      </c>
      <c r="S7" s="2" t="s">
        <v>30</v>
      </c>
    </row>
    <row r="8" spans="1:19" ht="105" x14ac:dyDescent="0.25">
      <c r="A8" s="1">
        <v>528922</v>
      </c>
      <c r="B8" s="1">
        <v>458802</v>
      </c>
      <c r="C8" s="2" t="s">
        <v>19</v>
      </c>
      <c r="D8" s="2" t="s">
        <v>21</v>
      </c>
      <c r="E8" s="2" t="s">
        <v>61</v>
      </c>
      <c r="F8" s="2" t="s">
        <v>62</v>
      </c>
      <c r="G8" s="2" t="s">
        <v>63</v>
      </c>
      <c r="H8" s="8">
        <v>45610.442361111112</v>
      </c>
      <c r="I8" s="8">
        <v>45610.448611111111</v>
      </c>
      <c r="J8" s="10" t="s">
        <v>25</v>
      </c>
      <c r="K8" s="10" t="s">
        <v>60</v>
      </c>
      <c r="L8" s="8">
        <v>45610</v>
      </c>
      <c r="M8" s="2" t="s">
        <v>27</v>
      </c>
      <c r="N8" s="2" t="s">
        <v>28</v>
      </c>
      <c r="O8" s="2" t="s">
        <v>29</v>
      </c>
      <c r="P8" s="3">
        <v>31.53</v>
      </c>
      <c r="Q8" s="3">
        <v>31.53</v>
      </c>
      <c r="R8" s="3">
        <v>6.31</v>
      </c>
      <c r="S8" s="2" t="s">
        <v>30</v>
      </c>
    </row>
    <row r="9" spans="1:19" ht="105" x14ac:dyDescent="0.25">
      <c r="A9" s="1">
        <v>526919</v>
      </c>
      <c r="B9" s="1">
        <v>457320</v>
      </c>
      <c r="C9" s="2" t="s">
        <v>19</v>
      </c>
      <c r="D9" s="2" t="s">
        <v>21</v>
      </c>
      <c r="E9" s="2" t="s">
        <v>61</v>
      </c>
      <c r="F9" s="2" t="s">
        <v>62</v>
      </c>
      <c r="G9" s="2" t="s">
        <v>63</v>
      </c>
      <c r="H9" s="8">
        <v>45586.590277777781</v>
      </c>
      <c r="I9" s="8">
        <v>45586.599305555559</v>
      </c>
      <c r="J9" s="10" t="s">
        <v>25</v>
      </c>
      <c r="K9" s="10" t="s">
        <v>60</v>
      </c>
      <c r="L9" s="8">
        <v>45584</v>
      </c>
      <c r="M9" s="2" t="s">
        <v>27</v>
      </c>
      <c r="N9" s="2" t="s">
        <v>28</v>
      </c>
      <c r="O9" s="2" t="s">
        <v>29</v>
      </c>
      <c r="P9" s="3">
        <v>31.53</v>
      </c>
      <c r="Q9" s="3">
        <v>31.53</v>
      </c>
      <c r="R9" s="3">
        <v>6.31</v>
      </c>
      <c r="S9" s="2" t="s">
        <v>30</v>
      </c>
    </row>
    <row r="10" spans="1:19" ht="105" x14ac:dyDescent="0.25">
      <c r="A10" s="1">
        <v>524732</v>
      </c>
      <c r="B10" s="1">
        <v>455635</v>
      </c>
      <c r="C10" s="2" t="s">
        <v>19</v>
      </c>
      <c r="D10" s="2" t="s">
        <v>21</v>
      </c>
      <c r="E10" s="2" t="s">
        <v>61</v>
      </c>
      <c r="F10" s="2" t="s">
        <v>62</v>
      </c>
      <c r="G10" s="2" t="s">
        <v>63</v>
      </c>
      <c r="H10" s="8">
        <v>45561.607638888891</v>
      </c>
      <c r="I10" s="8">
        <v>45561.621527777781</v>
      </c>
      <c r="J10" s="10" t="s">
        <v>25</v>
      </c>
      <c r="K10" s="10" t="s">
        <v>60</v>
      </c>
      <c r="L10" s="8">
        <v>45560</v>
      </c>
      <c r="M10" s="2" t="s">
        <v>27</v>
      </c>
      <c r="N10" s="2" t="s">
        <v>28</v>
      </c>
      <c r="O10" s="2" t="s">
        <v>29</v>
      </c>
      <c r="P10" s="3">
        <v>31.53</v>
      </c>
      <c r="Q10" s="3">
        <v>31.53</v>
      </c>
      <c r="R10" s="3">
        <v>6.31</v>
      </c>
      <c r="S10" s="2" t="s">
        <v>30</v>
      </c>
    </row>
    <row r="11" spans="1:19" ht="105" x14ac:dyDescent="0.25">
      <c r="A11" s="1">
        <v>522166</v>
      </c>
      <c r="B11" s="1">
        <v>453758</v>
      </c>
      <c r="C11" s="2" t="s">
        <v>19</v>
      </c>
      <c r="D11" s="2" t="s">
        <v>21</v>
      </c>
      <c r="E11" s="2" t="s">
        <v>61</v>
      </c>
      <c r="F11" s="2" t="s">
        <v>62</v>
      </c>
      <c r="G11" s="2" t="s">
        <v>63</v>
      </c>
      <c r="H11" s="8">
        <v>45537.663194444445</v>
      </c>
      <c r="I11" s="8">
        <v>45537.688194444447</v>
      </c>
      <c r="J11" s="10" t="s">
        <v>25</v>
      </c>
      <c r="K11" s="10" t="s">
        <v>60</v>
      </c>
      <c r="L11" s="8">
        <v>45530</v>
      </c>
      <c r="M11" s="2" t="s">
        <v>27</v>
      </c>
      <c r="N11" s="2" t="s">
        <v>28</v>
      </c>
      <c r="O11" s="2" t="s">
        <v>29</v>
      </c>
      <c r="P11" s="3">
        <v>31.53</v>
      </c>
      <c r="Q11" s="3">
        <v>31.53</v>
      </c>
      <c r="R11" s="3">
        <v>6.31</v>
      </c>
      <c r="S11" s="2" t="s">
        <v>30</v>
      </c>
    </row>
    <row r="12" spans="1:19" ht="105" x14ac:dyDescent="0.25">
      <c r="A12" s="1">
        <v>520407</v>
      </c>
      <c r="B12" s="1">
        <v>452436</v>
      </c>
      <c r="C12" s="2" t="s">
        <v>19</v>
      </c>
      <c r="D12" s="2" t="s">
        <v>21</v>
      </c>
      <c r="E12" s="2" t="s">
        <v>61</v>
      </c>
      <c r="F12" s="2" t="s">
        <v>62</v>
      </c>
      <c r="G12" s="2" t="s">
        <v>63</v>
      </c>
      <c r="H12" s="8">
        <v>45506.552083333336</v>
      </c>
      <c r="I12" s="8">
        <v>45506.565972222219</v>
      </c>
      <c r="J12" s="10" t="s">
        <v>25</v>
      </c>
      <c r="K12" s="10" t="s">
        <v>60</v>
      </c>
      <c r="L12" s="8">
        <v>45500</v>
      </c>
      <c r="M12" s="2" t="s">
        <v>27</v>
      </c>
      <c r="N12" s="2" t="s">
        <v>28</v>
      </c>
      <c r="O12" s="2" t="s">
        <v>29</v>
      </c>
      <c r="P12" s="3">
        <v>31.53</v>
      </c>
      <c r="Q12" s="3">
        <v>31.53</v>
      </c>
      <c r="R12" s="3">
        <v>6.31</v>
      </c>
      <c r="S12" s="2" t="s">
        <v>30</v>
      </c>
    </row>
    <row r="13" spans="1:19" ht="105" x14ac:dyDescent="0.25">
      <c r="A13" s="1">
        <v>518734</v>
      </c>
      <c r="B13" s="1">
        <v>451191</v>
      </c>
      <c r="C13" s="2" t="s">
        <v>19</v>
      </c>
      <c r="D13" s="2" t="s">
        <v>21</v>
      </c>
      <c r="E13" s="2" t="s">
        <v>61</v>
      </c>
      <c r="F13" s="2" t="s">
        <v>62</v>
      </c>
      <c r="G13" s="2" t="s">
        <v>63</v>
      </c>
      <c r="H13" s="8">
        <v>45476.662499999999</v>
      </c>
      <c r="I13" s="8">
        <v>45476.686111111114</v>
      </c>
      <c r="J13" s="10" t="s">
        <v>25</v>
      </c>
      <c r="K13" s="10" t="s">
        <v>60</v>
      </c>
      <c r="L13" s="8">
        <v>45476</v>
      </c>
      <c r="M13" s="2" t="s">
        <v>27</v>
      </c>
      <c r="N13" s="2" t="s">
        <v>28</v>
      </c>
      <c r="O13" s="2" t="s">
        <v>29</v>
      </c>
      <c r="P13" s="3">
        <v>31.53</v>
      </c>
      <c r="Q13" s="3">
        <v>31.53</v>
      </c>
      <c r="R13" s="3">
        <v>6.31</v>
      </c>
      <c r="S13" s="2" t="s">
        <v>30</v>
      </c>
    </row>
    <row r="14" spans="1:19" ht="105" x14ac:dyDescent="0.25">
      <c r="A14" s="1">
        <v>517313</v>
      </c>
      <c r="B14" s="1">
        <v>450054</v>
      </c>
      <c r="C14" s="2" t="s">
        <v>19</v>
      </c>
      <c r="D14" s="2" t="s">
        <v>21</v>
      </c>
      <c r="E14" s="2" t="s">
        <v>61</v>
      </c>
      <c r="F14" s="2" t="s">
        <v>62</v>
      </c>
      <c r="G14" s="2" t="s">
        <v>63</v>
      </c>
      <c r="H14" s="8">
        <v>45453.670138888891</v>
      </c>
      <c r="I14" s="8">
        <v>45453.684027777781</v>
      </c>
      <c r="J14" s="10" t="s">
        <v>25</v>
      </c>
      <c r="K14" s="10" t="s">
        <v>60</v>
      </c>
      <c r="L14" s="8">
        <v>45451</v>
      </c>
      <c r="M14" s="2" t="s">
        <v>27</v>
      </c>
      <c r="N14" s="2" t="s">
        <v>28</v>
      </c>
      <c r="O14" s="2" t="s">
        <v>29</v>
      </c>
      <c r="P14" s="3">
        <v>31.53</v>
      </c>
      <c r="Q14" s="3">
        <v>31.53</v>
      </c>
      <c r="R14" s="3">
        <v>6.31</v>
      </c>
      <c r="S14" s="2" t="s">
        <v>30</v>
      </c>
    </row>
    <row r="15" spans="1:19" ht="105" x14ac:dyDescent="0.25">
      <c r="A15" s="1">
        <v>515618</v>
      </c>
      <c r="B15" s="1">
        <v>448804</v>
      </c>
      <c r="C15" s="2" t="s">
        <v>19</v>
      </c>
      <c r="D15" s="2" t="s">
        <v>21</v>
      </c>
      <c r="E15" s="2" t="s">
        <v>61</v>
      </c>
      <c r="F15" s="2" t="s">
        <v>62</v>
      </c>
      <c r="G15" s="2" t="s">
        <v>63</v>
      </c>
      <c r="H15" s="8">
        <v>45427.493055555555</v>
      </c>
      <c r="I15" s="8">
        <v>45427.501388888886</v>
      </c>
      <c r="J15" s="10" t="s">
        <v>25</v>
      </c>
      <c r="K15" s="10" t="s">
        <v>60</v>
      </c>
      <c r="L15" s="8">
        <v>45423</v>
      </c>
      <c r="M15" s="2" t="s">
        <v>27</v>
      </c>
      <c r="N15" s="2" t="s">
        <v>28</v>
      </c>
      <c r="O15" s="2" t="s">
        <v>29</v>
      </c>
      <c r="P15" s="3">
        <v>31.53</v>
      </c>
      <c r="Q15" s="3">
        <v>31.53</v>
      </c>
      <c r="R15" s="3">
        <v>6.31</v>
      </c>
      <c r="S15" s="2" t="s">
        <v>30</v>
      </c>
    </row>
    <row r="16" spans="1:19" ht="105" x14ac:dyDescent="0.25">
      <c r="A16" s="1">
        <v>513384</v>
      </c>
      <c r="B16" s="1">
        <v>447398</v>
      </c>
      <c r="C16" s="2" t="s">
        <v>19</v>
      </c>
      <c r="D16" s="2" t="s">
        <v>21</v>
      </c>
      <c r="E16" s="2" t="s">
        <v>61</v>
      </c>
      <c r="F16" s="2" t="s">
        <v>62</v>
      </c>
      <c r="G16" s="2" t="s">
        <v>63</v>
      </c>
      <c r="H16" s="8">
        <v>45400.520833333336</v>
      </c>
      <c r="I16" s="8">
        <v>45400.559027777781</v>
      </c>
      <c r="J16" s="10" t="s">
        <v>25</v>
      </c>
      <c r="K16" s="10" t="s">
        <v>60</v>
      </c>
      <c r="L16" s="8">
        <v>45396</v>
      </c>
      <c r="M16" s="2" t="s">
        <v>27</v>
      </c>
      <c r="N16" s="2" t="s">
        <v>28</v>
      </c>
      <c r="O16" s="2" t="s">
        <v>29</v>
      </c>
      <c r="P16" s="3">
        <v>31.53</v>
      </c>
      <c r="Q16" s="3">
        <v>31.53</v>
      </c>
      <c r="R16" s="3">
        <v>6.31</v>
      </c>
      <c r="S16" s="2" t="s">
        <v>30</v>
      </c>
    </row>
    <row r="17" spans="1:19" x14ac:dyDescent="0.25">
      <c r="A17" s="1">
        <v>527073</v>
      </c>
      <c r="B17" s="1">
        <v>457433</v>
      </c>
      <c r="C17" s="2" t="s">
        <v>132</v>
      </c>
      <c r="D17" s="2" t="s">
        <v>68</v>
      </c>
      <c r="E17" s="2" t="s">
        <v>61</v>
      </c>
      <c r="F17" s="2" t="s">
        <v>62</v>
      </c>
      <c r="G17" s="2" t="s">
        <v>63</v>
      </c>
      <c r="H17" s="8">
        <v>45565.579861111109</v>
      </c>
      <c r="I17" s="8">
        <v>45565.581250000003</v>
      </c>
      <c r="J17" s="10" t="s">
        <v>133</v>
      </c>
      <c r="K17" s="10" t="s">
        <v>133</v>
      </c>
      <c r="L17" s="8">
        <v>45565.579861111109</v>
      </c>
      <c r="M17" s="2" t="s">
        <v>20</v>
      </c>
      <c r="N17" s="2" t="s">
        <v>68</v>
      </c>
      <c r="O17" s="2" t="s">
        <v>29</v>
      </c>
      <c r="P17" s="3">
        <v>200</v>
      </c>
      <c r="Q17" s="3">
        <v>200</v>
      </c>
      <c r="R17" s="3">
        <v>40</v>
      </c>
      <c r="S17" s="2" t="s">
        <v>30</v>
      </c>
    </row>
    <row r="18" spans="1:19" ht="75" x14ac:dyDescent="0.25">
      <c r="A18" s="1">
        <v>533687</v>
      </c>
      <c r="B18" s="1">
        <v>462692</v>
      </c>
      <c r="C18" s="2" t="s">
        <v>84</v>
      </c>
      <c r="D18" s="2" t="s">
        <v>68</v>
      </c>
      <c r="E18" s="2" t="s">
        <v>61</v>
      </c>
      <c r="F18" s="2" t="s">
        <v>62</v>
      </c>
      <c r="G18" s="2" t="s">
        <v>63</v>
      </c>
      <c r="H18" s="8">
        <v>45675.616666666669</v>
      </c>
      <c r="I18" s="8">
        <v>45675.616666666669</v>
      </c>
      <c r="J18" s="10" t="s">
        <v>85</v>
      </c>
      <c r="K18" s="10" t="s">
        <v>85</v>
      </c>
      <c r="L18" s="8">
        <v>45672.616666666669</v>
      </c>
      <c r="M18" s="2" t="s">
        <v>20</v>
      </c>
      <c r="N18" s="2" t="s">
        <v>68</v>
      </c>
      <c r="O18" s="2" t="s">
        <v>29</v>
      </c>
      <c r="P18" s="3">
        <v>498</v>
      </c>
      <c r="Q18" s="3">
        <v>498</v>
      </c>
      <c r="R18" s="3">
        <v>99.6</v>
      </c>
      <c r="S18" s="2" t="s">
        <v>30</v>
      </c>
    </row>
    <row r="19" spans="1:19" x14ac:dyDescent="0.25">
      <c r="A19" s="1"/>
      <c r="B19" s="1"/>
      <c r="C19" s="2"/>
      <c r="D19" s="2"/>
      <c r="E19" s="2"/>
      <c r="F19" s="2"/>
      <c r="G19" s="2"/>
      <c r="H19" s="8"/>
      <c r="I19" s="8"/>
      <c r="J19" s="10"/>
      <c r="K19" s="10"/>
      <c r="L19" s="8"/>
      <c r="M19" s="2"/>
      <c r="N19" s="2"/>
      <c r="O19" s="2"/>
      <c r="P19" s="3"/>
      <c r="Q19" s="3">
        <f>SUM(Q2:Q18)</f>
        <v>1168.9199999999998</v>
      </c>
      <c r="R19" s="3">
        <f>SUM(R2:R18)</f>
        <v>233.84</v>
      </c>
      <c r="S19" s="2"/>
    </row>
    <row r="20" spans="1:19" x14ac:dyDescent="0.25">
      <c r="A20" s="1"/>
      <c r="B20" s="1"/>
      <c r="C20" s="2"/>
      <c r="D20" s="2"/>
      <c r="E20" s="2"/>
      <c r="F20" s="2"/>
      <c r="G20" s="2"/>
      <c r="H20" s="8"/>
      <c r="I20" s="8"/>
      <c r="J20" s="10"/>
      <c r="K20" s="10"/>
      <c r="L20" s="8"/>
      <c r="M20" s="2"/>
      <c r="N20" s="2"/>
      <c r="O20" s="2"/>
      <c r="P20" s="3"/>
      <c r="Q20" s="3">
        <f>Q19+R19</f>
        <v>1402.7599999999998</v>
      </c>
      <c r="R20" s="3"/>
      <c r="S20" s="2"/>
    </row>
    <row r="21" spans="1:19" x14ac:dyDescent="0.25">
      <c r="A21" s="1"/>
      <c r="B21" s="1"/>
      <c r="C21" s="2"/>
      <c r="D21" s="2"/>
      <c r="E21" s="2"/>
      <c r="F21" s="2"/>
      <c r="G21" s="2"/>
      <c r="H21" s="8"/>
      <c r="I21" s="8"/>
      <c r="J21" s="10"/>
      <c r="K21" s="10"/>
      <c r="L21" s="8"/>
      <c r="M21" s="2"/>
      <c r="N21" s="2"/>
      <c r="O21" s="2"/>
      <c r="P21" s="16" t="s">
        <v>204</v>
      </c>
      <c r="Q21" s="16">
        <f>Q20/6</f>
        <v>233.79333333333329</v>
      </c>
      <c r="R21" s="3"/>
      <c r="S21" s="2"/>
    </row>
    <row r="22" spans="1:19" x14ac:dyDescent="0.25">
      <c r="A22" s="1"/>
      <c r="B22" s="1"/>
      <c r="C22" s="2"/>
      <c r="D22" s="2"/>
      <c r="E22" s="2"/>
      <c r="F22" s="2"/>
      <c r="G22" s="2"/>
      <c r="H22" s="8"/>
      <c r="I22" s="8"/>
      <c r="J22" s="10"/>
      <c r="K22" s="10"/>
      <c r="L22" s="8"/>
      <c r="M22" s="2"/>
      <c r="N22" s="2"/>
      <c r="O22" s="2"/>
      <c r="P22" s="3"/>
      <c r="Q22" s="3"/>
      <c r="R22" s="3"/>
      <c r="S22" s="2"/>
    </row>
    <row r="23" spans="1:19" ht="60" x14ac:dyDescent="0.25">
      <c r="A23" s="1">
        <v>536061</v>
      </c>
      <c r="B23" s="1">
        <v>464460</v>
      </c>
      <c r="C23" s="2" t="s">
        <v>71</v>
      </c>
      <c r="D23" s="2" t="s">
        <v>68</v>
      </c>
      <c r="E23" s="2" t="s">
        <v>61</v>
      </c>
      <c r="F23" s="2" t="s">
        <v>62</v>
      </c>
      <c r="G23" s="2" t="s">
        <v>63</v>
      </c>
      <c r="H23" s="8">
        <v>45819.828472222223</v>
      </c>
      <c r="I23" s="8">
        <v>45819.828472222223</v>
      </c>
      <c r="J23" s="10" t="s">
        <v>72</v>
      </c>
      <c r="K23" s="10" t="s">
        <v>72</v>
      </c>
      <c r="L23" s="8">
        <v>45700.828472222223</v>
      </c>
      <c r="M23" s="2" t="s">
        <v>20</v>
      </c>
      <c r="N23" s="2" t="s">
        <v>68</v>
      </c>
      <c r="O23" s="2" t="s">
        <v>29</v>
      </c>
      <c r="P23" s="3">
        <v>6871.27</v>
      </c>
      <c r="Q23" s="3">
        <v>6871.27</v>
      </c>
      <c r="R23" s="3">
        <v>1374.25</v>
      </c>
      <c r="S23" s="2" t="s">
        <v>30</v>
      </c>
    </row>
    <row r="24" spans="1:19" x14ac:dyDescent="0.25">
      <c r="P24" s="19" t="s">
        <v>211</v>
      </c>
      <c r="Q24" s="19"/>
    </row>
    <row r="26" spans="1:19" x14ac:dyDescent="0.25">
      <c r="N26" s="19" t="s">
        <v>212</v>
      </c>
      <c r="O26" s="19"/>
      <c r="P26" s="19"/>
      <c r="Q26" s="16">
        <f>Q21+250</f>
        <v>483.79333333333329</v>
      </c>
      <c r="R26" s="19"/>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090CB5-384E-44D5-B5FD-A10475ED20D1}">
  <dimension ref="A1:S33"/>
  <sheetViews>
    <sheetView tabSelected="1" topLeftCell="A18" zoomScale="70" zoomScaleNormal="70" workbookViewId="0">
      <selection activeCell="F6" sqref="F6"/>
    </sheetView>
  </sheetViews>
  <sheetFormatPr defaultRowHeight="15" x14ac:dyDescent="0.25"/>
  <cols>
    <col min="1" max="1" width="15.54296875" style="1" bestFit="1" customWidth="1"/>
    <col min="2" max="2" width="11.90625" style="1" bestFit="1" customWidth="1"/>
    <col min="3" max="3" width="14" style="2" hidden="1" customWidth="1"/>
    <col min="4" max="4" width="10.90625" style="2" bestFit="1" customWidth="1"/>
    <col min="5" max="5" width="19" style="2" hidden="1" customWidth="1"/>
    <col min="6" max="6" width="34.08984375" style="10" customWidth="1"/>
    <col min="7" max="7" width="13.7265625" style="2" bestFit="1" customWidth="1"/>
    <col min="8" max="8" width="16.54296875" style="8" bestFit="1" customWidth="1"/>
    <col min="9" max="9" width="20.6328125" style="8" hidden="1" customWidth="1"/>
    <col min="10" max="11" width="39.6328125" style="10" customWidth="1"/>
    <col min="12" max="12" width="16.54296875" style="8" bestFit="1" customWidth="1"/>
    <col min="13" max="13" width="16.54296875" style="2" hidden="1" customWidth="1"/>
    <col min="14" max="14" width="19.7265625" style="2" hidden="1" customWidth="1"/>
    <col min="15" max="15" width="20.08984375" style="2" hidden="1" customWidth="1"/>
    <col min="16" max="16" width="17" style="3" bestFit="1" customWidth="1"/>
    <col min="17" max="17" width="20.90625" style="3" bestFit="1" customWidth="1"/>
    <col min="18" max="18" width="19.6328125" style="3" bestFit="1" customWidth="1"/>
    <col min="19" max="19" width="14.26953125" style="2" bestFit="1" customWidth="1"/>
  </cols>
  <sheetData>
    <row r="1" spans="1:19" ht="19.8" customHeight="1" thickBot="1" x14ac:dyDescent="0.35">
      <c r="A1" s="4" t="s">
        <v>0</v>
      </c>
      <c r="B1" s="4" t="s">
        <v>1</v>
      </c>
      <c r="C1" s="5" t="s">
        <v>2</v>
      </c>
      <c r="D1" s="5" t="s">
        <v>3</v>
      </c>
      <c r="E1" s="5" t="s">
        <v>4</v>
      </c>
      <c r="F1" s="9" t="s">
        <v>5</v>
      </c>
      <c r="G1" s="5" t="s">
        <v>6</v>
      </c>
      <c r="H1" s="7" t="s">
        <v>7</v>
      </c>
      <c r="I1" s="7" t="s">
        <v>8</v>
      </c>
      <c r="J1" s="9" t="s">
        <v>9</v>
      </c>
      <c r="K1" s="9" t="s">
        <v>10</v>
      </c>
      <c r="L1" s="7" t="s">
        <v>11</v>
      </c>
      <c r="M1" s="5" t="s">
        <v>12</v>
      </c>
      <c r="N1" s="5" t="s">
        <v>13</v>
      </c>
      <c r="O1" s="5" t="s">
        <v>14</v>
      </c>
      <c r="P1" s="6" t="s">
        <v>15</v>
      </c>
      <c r="Q1" s="6" t="s">
        <v>16</v>
      </c>
      <c r="R1" s="6" t="s">
        <v>17</v>
      </c>
      <c r="S1" s="5" t="s">
        <v>18</v>
      </c>
    </row>
    <row r="2" spans="1:19" ht="90" x14ac:dyDescent="0.25">
      <c r="A2" s="1">
        <v>539349</v>
      </c>
      <c r="B2" s="1">
        <v>466921</v>
      </c>
      <c r="C2" s="2" t="s">
        <v>19</v>
      </c>
      <c r="D2" s="2" t="s">
        <v>21</v>
      </c>
      <c r="E2" s="2" t="s">
        <v>22</v>
      </c>
      <c r="F2" s="10" t="s">
        <v>23</v>
      </c>
      <c r="G2" s="2" t="s">
        <v>24</v>
      </c>
      <c r="H2" s="8">
        <v>45751.59375</v>
      </c>
      <c r="I2" s="8">
        <v>45751.606249999997</v>
      </c>
      <c r="J2" s="10" t="s">
        <v>25</v>
      </c>
      <c r="K2" s="10" t="s">
        <v>26</v>
      </c>
      <c r="L2" s="8">
        <v>45746</v>
      </c>
      <c r="M2" s="2" t="s">
        <v>27</v>
      </c>
      <c r="N2" s="2" t="s">
        <v>28</v>
      </c>
      <c r="O2" s="2" t="s">
        <v>29</v>
      </c>
      <c r="P2" s="3">
        <v>31.53</v>
      </c>
      <c r="Q2" s="3">
        <v>31.53</v>
      </c>
      <c r="R2" s="3">
        <v>6.31</v>
      </c>
      <c r="S2" s="2" t="s">
        <v>30</v>
      </c>
    </row>
    <row r="3" spans="1:19" ht="90" x14ac:dyDescent="0.25">
      <c r="A3" s="1">
        <v>537526</v>
      </c>
      <c r="B3" s="1">
        <v>465551</v>
      </c>
      <c r="C3" s="2" t="s">
        <v>19</v>
      </c>
      <c r="D3" s="2" t="s">
        <v>21</v>
      </c>
      <c r="E3" s="2" t="s">
        <v>22</v>
      </c>
      <c r="F3" s="10" t="s">
        <v>23</v>
      </c>
      <c r="G3" s="2" t="s">
        <v>24</v>
      </c>
      <c r="H3" s="8">
        <v>45722.570138888892</v>
      </c>
      <c r="I3" s="8">
        <v>45722.584027777775</v>
      </c>
      <c r="J3" s="10" t="s">
        <v>25</v>
      </c>
      <c r="K3" s="10" t="s">
        <v>26</v>
      </c>
      <c r="L3" s="8">
        <v>45720</v>
      </c>
      <c r="M3" s="2" t="s">
        <v>27</v>
      </c>
      <c r="N3" s="2" t="s">
        <v>28</v>
      </c>
      <c r="O3" s="2" t="s">
        <v>29</v>
      </c>
      <c r="P3" s="3">
        <v>31.53</v>
      </c>
      <c r="Q3" s="3">
        <v>31.53</v>
      </c>
      <c r="R3" s="3">
        <v>6.31</v>
      </c>
      <c r="S3" s="2" t="s">
        <v>30</v>
      </c>
    </row>
    <row r="4" spans="1:19" ht="90" x14ac:dyDescent="0.25">
      <c r="A4" s="1">
        <v>535701</v>
      </c>
      <c r="B4" s="1">
        <v>464194</v>
      </c>
      <c r="C4" s="2" t="s">
        <v>19</v>
      </c>
      <c r="D4" s="2" t="s">
        <v>21</v>
      </c>
      <c r="E4" s="2" t="s">
        <v>22</v>
      </c>
      <c r="F4" s="10" t="s">
        <v>23</v>
      </c>
      <c r="G4" s="2" t="s">
        <v>24</v>
      </c>
      <c r="H4" s="8">
        <v>45699.447916666664</v>
      </c>
      <c r="I4" s="8">
        <v>45699.458333333336</v>
      </c>
      <c r="J4" s="10" t="s">
        <v>25</v>
      </c>
      <c r="K4" s="10" t="s">
        <v>26</v>
      </c>
      <c r="L4" s="8">
        <v>45696</v>
      </c>
      <c r="M4" s="2" t="s">
        <v>27</v>
      </c>
      <c r="N4" s="2" t="s">
        <v>28</v>
      </c>
      <c r="O4" s="2" t="s">
        <v>29</v>
      </c>
      <c r="P4" s="3">
        <v>31.53</v>
      </c>
      <c r="Q4" s="3">
        <v>31.53</v>
      </c>
      <c r="R4" s="3">
        <v>6.31</v>
      </c>
      <c r="S4" s="2" t="s">
        <v>30</v>
      </c>
    </row>
    <row r="5" spans="1:19" ht="90" x14ac:dyDescent="0.25">
      <c r="A5" s="1">
        <v>533205</v>
      </c>
      <c r="B5" s="1">
        <v>462310</v>
      </c>
      <c r="C5" s="2" t="s">
        <v>19</v>
      </c>
      <c r="D5" s="2" t="s">
        <v>21</v>
      </c>
      <c r="E5" s="2" t="s">
        <v>22</v>
      </c>
      <c r="F5" s="10" t="s">
        <v>23</v>
      </c>
      <c r="G5" s="2" t="s">
        <v>24</v>
      </c>
      <c r="H5" s="8">
        <v>45672.465277777781</v>
      </c>
      <c r="I5" s="8">
        <v>45672.479166666664</v>
      </c>
      <c r="J5" s="10" t="s">
        <v>25</v>
      </c>
      <c r="K5" s="10" t="s">
        <v>26</v>
      </c>
      <c r="L5" s="8">
        <v>45667</v>
      </c>
      <c r="M5" s="2" t="s">
        <v>27</v>
      </c>
      <c r="N5" s="2" t="s">
        <v>28</v>
      </c>
      <c r="O5" s="2" t="s">
        <v>29</v>
      </c>
      <c r="P5" s="3">
        <v>31.53</v>
      </c>
      <c r="Q5" s="3">
        <v>31.53</v>
      </c>
      <c r="R5" s="3">
        <v>6.31</v>
      </c>
      <c r="S5" s="2" t="s">
        <v>30</v>
      </c>
    </row>
    <row r="6" spans="1:19" ht="90" x14ac:dyDescent="0.25">
      <c r="A6" s="1">
        <v>531381</v>
      </c>
      <c r="B6" s="1">
        <v>460775</v>
      </c>
      <c r="C6" s="2" t="s">
        <v>19</v>
      </c>
      <c r="D6" s="2" t="s">
        <v>21</v>
      </c>
      <c r="E6" s="2" t="s">
        <v>22</v>
      </c>
      <c r="F6" s="10" t="s">
        <v>23</v>
      </c>
      <c r="G6" s="2" t="s">
        <v>24</v>
      </c>
      <c r="H6" s="8">
        <v>45643.619444444441</v>
      </c>
      <c r="I6" s="8">
        <v>45643.635416666664</v>
      </c>
      <c r="J6" s="10" t="s">
        <v>25</v>
      </c>
      <c r="K6" s="10" t="s">
        <v>26</v>
      </c>
      <c r="L6" s="8">
        <v>45638</v>
      </c>
      <c r="M6" s="2" t="s">
        <v>27</v>
      </c>
      <c r="N6" s="2" t="s">
        <v>28</v>
      </c>
      <c r="O6" s="2" t="s">
        <v>29</v>
      </c>
      <c r="P6" s="3">
        <v>31.53</v>
      </c>
      <c r="Q6" s="3">
        <v>31.53</v>
      </c>
      <c r="R6" s="3">
        <v>6.31</v>
      </c>
      <c r="S6" s="2" t="s">
        <v>30</v>
      </c>
    </row>
    <row r="7" spans="1:19" ht="90" x14ac:dyDescent="0.25">
      <c r="A7" s="1">
        <v>529157</v>
      </c>
      <c r="B7" s="1">
        <v>458957</v>
      </c>
      <c r="C7" s="2" t="s">
        <v>19</v>
      </c>
      <c r="D7" s="2" t="s">
        <v>21</v>
      </c>
      <c r="E7" s="2" t="s">
        <v>22</v>
      </c>
      <c r="F7" s="10" t="s">
        <v>23</v>
      </c>
      <c r="G7" s="2" t="s">
        <v>24</v>
      </c>
      <c r="H7" s="8">
        <v>45615.631944444445</v>
      </c>
      <c r="I7" s="8">
        <v>45615.642361111109</v>
      </c>
      <c r="J7" s="10" t="s">
        <v>25</v>
      </c>
      <c r="K7" s="10" t="s">
        <v>26</v>
      </c>
      <c r="L7" s="8">
        <v>45612</v>
      </c>
      <c r="M7" s="2" t="s">
        <v>27</v>
      </c>
      <c r="N7" s="2" t="s">
        <v>28</v>
      </c>
      <c r="O7" s="2" t="s">
        <v>29</v>
      </c>
      <c r="P7" s="3">
        <v>31.53</v>
      </c>
      <c r="Q7" s="3">
        <v>31.53</v>
      </c>
      <c r="R7" s="3">
        <v>6.31</v>
      </c>
      <c r="S7" s="2" t="s">
        <v>30</v>
      </c>
    </row>
    <row r="8" spans="1:19" ht="90" x14ac:dyDescent="0.25">
      <c r="A8" s="1">
        <v>526922</v>
      </c>
      <c r="B8" s="1">
        <v>457323</v>
      </c>
      <c r="C8" s="2" t="s">
        <v>19</v>
      </c>
      <c r="D8" s="2" t="s">
        <v>21</v>
      </c>
      <c r="E8" s="2" t="s">
        <v>22</v>
      </c>
      <c r="F8" s="10" t="s">
        <v>23</v>
      </c>
      <c r="G8" s="2" t="s">
        <v>24</v>
      </c>
      <c r="H8" s="8">
        <v>45588.517361111109</v>
      </c>
      <c r="I8" s="8">
        <v>45588.525694444441</v>
      </c>
      <c r="J8" s="10" t="s">
        <v>25</v>
      </c>
      <c r="K8" s="10" t="s">
        <v>26</v>
      </c>
      <c r="L8" s="8">
        <v>45584</v>
      </c>
      <c r="M8" s="2" t="s">
        <v>27</v>
      </c>
      <c r="N8" s="2" t="s">
        <v>28</v>
      </c>
      <c r="O8" s="2" t="s">
        <v>29</v>
      </c>
      <c r="P8" s="3">
        <v>31.53</v>
      </c>
      <c r="Q8" s="3">
        <v>31.53</v>
      </c>
      <c r="R8" s="3">
        <v>6.31</v>
      </c>
      <c r="S8" s="2" t="s">
        <v>30</v>
      </c>
    </row>
    <row r="9" spans="1:19" ht="90" x14ac:dyDescent="0.25">
      <c r="A9" s="1">
        <v>524735</v>
      </c>
      <c r="B9" s="1">
        <v>455638</v>
      </c>
      <c r="C9" s="2" t="s">
        <v>19</v>
      </c>
      <c r="D9" s="2" t="s">
        <v>21</v>
      </c>
      <c r="E9" s="2" t="s">
        <v>22</v>
      </c>
      <c r="F9" s="10" t="s">
        <v>23</v>
      </c>
      <c r="G9" s="2" t="s">
        <v>24</v>
      </c>
      <c r="H9" s="8">
        <v>45561.638888888891</v>
      </c>
      <c r="I9" s="8">
        <v>45561.655555555553</v>
      </c>
      <c r="J9" s="10" t="s">
        <v>25</v>
      </c>
      <c r="K9" s="10" t="s">
        <v>26</v>
      </c>
      <c r="L9" s="8">
        <v>45560</v>
      </c>
      <c r="M9" s="2" t="s">
        <v>27</v>
      </c>
      <c r="N9" s="2" t="s">
        <v>28</v>
      </c>
      <c r="O9" s="2" t="s">
        <v>29</v>
      </c>
      <c r="P9" s="3">
        <v>31.53</v>
      </c>
      <c r="Q9" s="3">
        <v>31.53</v>
      </c>
      <c r="R9" s="3">
        <v>6.31</v>
      </c>
      <c r="S9" s="2" t="s">
        <v>30</v>
      </c>
    </row>
    <row r="10" spans="1:19" ht="90" x14ac:dyDescent="0.25">
      <c r="A10" s="1">
        <v>522168</v>
      </c>
      <c r="B10" s="1">
        <v>453760</v>
      </c>
      <c r="C10" s="2" t="s">
        <v>19</v>
      </c>
      <c r="D10" s="2" t="s">
        <v>21</v>
      </c>
      <c r="E10" s="2" t="s">
        <v>22</v>
      </c>
      <c r="F10" s="10" t="s">
        <v>23</v>
      </c>
      <c r="G10" s="2" t="s">
        <v>24</v>
      </c>
      <c r="H10" s="8">
        <v>45537.418055555558</v>
      </c>
      <c r="I10" s="8">
        <v>45537.425694444442</v>
      </c>
      <c r="J10" s="10" t="s">
        <v>25</v>
      </c>
      <c r="K10" s="10" t="s">
        <v>26</v>
      </c>
      <c r="L10" s="8">
        <v>45530</v>
      </c>
      <c r="M10" s="2" t="s">
        <v>27</v>
      </c>
      <c r="N10" s="2" t="s">
        <v>28</v>
      </c>
      <c r="O10" s="2" t="s">
        <v>29</v>
      </c>
      <c r="P10" s="3">
        <v>31.53</v>
      </c>
      <c r="Q10" s="3">
        <v>31.53</v>
      </c>
      <c r="R10" s="3">
        <v>6.31</v>
      </c>
      <c r="S10" s="2" t="s">
        <v>30</v>
      </c>
    </row>
    <row r="11" spans="1:19" ht="90" x14ac:dyDescent="0.25">
      <c r="A11" s="1">
        <v>520649</v>
      </c>
      <c r="B11" s="1">
        <v>452635</v>
      </c>
      <c r="C11" s="2" t="s">
        <v>19</v>
      </c>
      <c r="D11" s="2" t="s">
        <v>21</v>
      </c>
      <c r="E11" s="2" t="s">
        <v>22</v>
      </c>
      <c r="F11" s="10" t="s">
        <v>23</v>
      </c>
      <c r="G11" s="2" t="s">
        <v>24</v>
      </c>
      <c r="H11" s="8">
        <v>45506.456250000003</v>
      </c>
      <c r="I11" s="8">
        <v>45506.469444444447</v>
      </c>
      <c r="J11" s="10" t="s">
        <v>25</v>
      </c>
      <c r="K11" s="10" t="s">
        <v>26</v>
      </c>
      <c r="L11" s="8">
        <v>45505</v>
      </c>
      <c r="M11" s="2" t="s">
        <v>27</v>
      </c>
      <c r="N11" s="2" t="s">
        <v>28</v>
      </c>
      <c r="O11" s="2" t="s">
        <v>29</v>
      </c>
      <c r="P11" s="3">
        <v>31.53</v>
      </c>
      <c r="Q11" s="3">
        <v>31.53</v>
      </c>
      <c r="R11" s="3">
        <v>6.31</v>
      </c>
      <c r="S11" s="2" t="s">
        <v>30</v>
      </c>
    </row>
    <row r="12" spans="1:19" ht="90" x14ac:dyDescent="0.25">
      <c r="A12" s="1">
        <v>518999</v>
      </c>
      <c r="B12" s="1">
        <v>451403</v>
      </c>
      <c r="C12" s="2" t="s">
        <v>19</v>
      </c>
      <c r="D12" s="2" t="s">
        <v>21</v>
      </c>
      <c r="E12" s="2" t="s">
        <v>22</v>
      </c>
      <c r="F12" s="10" t="s">
        <v>23</v>
      </c>
      <c r="G12" s="2" t="s">
        <v>24</v>
      </c>
      <c r="H12" s="8">
        <v>45481.563194444447</v>
      </c>
      <c r="I12" s="8">
        <v>45481.567361111112</v>
      </c>
      <c r="J12" s="10" t="s">
        <v>25</v>
      </c>
      <c r="K12" s="10" t="s">
        <v>26</v>
      </c>
      <c r="L12" s="8">
        <v>45479</v>
      </c>
      <c r="M12" s="2" t="s">
        <v>27</v>
      </c>
      <c r="N12" s="2" t="s">
        <v>28</v>
      </c>
      <c r="O12" s="2" t="s">
        <v>29</v>
      </c>
      <c r="P12" s="3">
        <v>31.53</v>
      </c>
      <c r="Q12" s="3">
        <v>31.53</v>
      </c>
      <c r="R12" s="3">
        <v>6.31</v>
      </c>
      <c r="S12" s="2" t="s">
        <v>30</v>
      </c>
    </row>
    <row r="13" spans="1:19" ht="90" x14ac:dyDescent="0.25">
      <c r="A13" s="1">
        <v>517586</v>
      </c>
      <c r="B13" s="1">
        <v>450281</v>
      </c>
      <c r="C13" s="2" t="s">
        <v>19</v>
      </c>
      <c r="D13" s="2" t="s">
        <v>21</v>
      </c>
      <c r="E13" s="2" t="s">
        <v>22</v>
      </c>
      <c r="F13" s="10" t="s">
        <v>23</v>
      </c>
      <c r="G13" s="2" t="s">
        <v>24</v>
      </c>
      <c r="H13" s="8">
        <v>45456.645833333336</v>
      </c>
      <c r="I13" s="8">
        <v>45456.651388888888</v>
      </c>
      <c r="J13" s="10" t="s">
        <v>25</v>
      </c>
      <c r="K13" s="10" t="s">
        <v>26</v>
      </c>
      <c r="L13" s="8">
        <v>45456</v>
      </c>
      <c r="M13" s="2" t="s">
        <v>27</v>
      </c>
      <c r="N13" s="2" t="s">
        <v>28</v>
      </c>
      <c r="O13" s="2" t="s">
        <v>29</v>
      </c>
      <c r="P13" s="3">
        <v>31.53</v>
      </c>
      <c r="Q13" s="3">
        <v>31.53</v>
      </c>
      <c r="R13" s="3">
        <v>6.31</v>
      </c>
      <c r="S13" s="2" t="s">
        <v>30</v>
      </c>
    </row>
    <row r="14" spans="1:19" ht="90" x14ac:dyDescent="0.25">
      <c r="A14" s="1">
        <v>515620</v>
      </c>
      <c r="B14" s="1">
        <v>448806</v>
      </c>
      <c r="C14" s="2" t="s">
        <v>19</v>
      </c>
      <c r="D14" s="2" t="s">
        <v>21</v>
      </c>
      <c r="E14" s="2" t="s">
        <v>22</v>
      </c>
      <c r="F14" s="10" t="s">
        <v>23</v>
      </c>
      <c r="G14" s="2" t="s">
        <v>24</v>
      </c>
      <c r="H14" s="8">
        <v>45432.595138888886</v>
      </c>
      <c r="I14" s="8">
        <v>45432.607638888891</v>
      </c>
      <c r="J14" s="10" t="s">
        <v>25</v>
      </c>
      <c r="K14" s="10" t="s">
        <v>26</v>
      </c>
      <c r="L14" s="8">
        <v>45423</v>
      </c>
      <c r="M14" s="2" t="s">
        <v>27</v>
      </c>
      <c r="N14" s="2" t="s">
        <v>28</v>
      </c>
      <c r="O14" s="2" t="s">
        <v>29</v>
      </c>
      <c r="P14" s="3">
        <v>31.53</v>
      </c>
      <c r="Q14" s="3">
        <v>31.53</v>
      </c>
      <c r="R14" s="3">
        <v>6.31</v>
      </c>
      <c r="S14" s="2" t="s">
        <v>30</v>
      </c>
    </row>
    <row r="15" spans="1:19" ht="90" x14ac:dyDescent="0.25">
      <c r="A15" s="1">
        <v>513386</v>
      </c>
      <c r="B15" s="1">
        <v>447400</v>
      </c>
      <c r="C15" s="2" t="s">
        <v>19</v>
      </c>
      <c r="D15" s="2" t="s">
        <v>21</v>
      </c>
      <c r="E15" s="2" t="s">
        <v>22</v>
      </c>
      <c r="F15" s="10" t="s">
        <v>23</v>
      </c>
      <c r="G15" s="2" t="s">
        <v>24</v>
      </c>
      <c r="H15" s="8">
        <v>45400.413194444445</v>
      </c>
      <c r="I15" s="8">
        <v>45400.4375</v>
      </c>
      <c r="J15" s="10" t="s">
        <v>25</v>
      </c>
      <c r="K15" s="10" t="s">
        <v>26</v>
      </c>
      <c r="L15" s="8">
        <v>45397</v>
      </c>
      <c r="M15" s="2" t="s">
        <v>27</v>
      </c>
      <c r="N15" s="2" t="s">
        <v>28</v>
      </c>
      <c r="O15" s="2" t="s">
        <v>29</v>
      </c>
      <c r="P15" s="3">
        <v>31.53</v>
      </c>
      <c r="Q15" s="3">
        <v>31.53</v>
      </c>
      <c r="R15" s="3">
        <v>6.31</v>
      </c>
      <c r="S15" s="2" t="s">
        <v>30</v>
      </c>
    </row>
    <row r="16" spans="1:19" ht="60" x14ac:dyDescent="0.25">
      <c r="A16" s="1">
        <v>526625</v>
      </c>
      <c r="B16" s="1">
        <v>457103</v>
      </c>
      <c r="C16" s="2" t="s">
        <v>19</v>
      </c>
      <c r="D16" s="2" t="s">
        <v>100</v>
      </c>
      <c r="E16" s="2" t="s">
        <v>22</v>
      </c>
      <c r="F16" s="10" t="s">
        <v>23</v>
      </c>
      <c r="G16" s="2" t="s">
        <v>24</v>
      </c>
      <c r="H16" s="8">
        <v>45581.564583333333</v>
      </c>
      <c r="I16" s="8">
        <v>45581.578472222223</v>
      </c>
      <c r="J16" s="10" t="s">
        <v>65</v>
      </c>
      <c r="K16" s="10" t="s">
        <v>138</v>
      </c>
      <c r="L16" s="8">
        <v>45581.424305555556</v>
      </c>
      <c r="M16" s="2" t="s">
        <v>27</v>
      </c>
      <c r="N16" s="2" t="s">
        <v>46</v>
      </c>
      <c r="O16" s="2" t="s">
        <v>29</v>
      </c>
      <c r="P16" s="3">
        <v>58.69</v>
      </c>
      <c r="Q16" s="3">
        <v>58.69</v>
      </c>
      <c r="R16" s="3">
        <v>11.74</v>
      </c>
      <c r="S16" s="2" t="s">
        <v>30</v>
      </c>
    </row>
    <row r="17" spans="1:19" ht="45" x14ac:dyDescent="0.25">
      <c r="A17" s="1">
        <v>528662</v>
      </c>
      <c r="B17" s="1">
        <v>458603</v>
      </c>
      <c r="C17" s="2" t="s">
        <v>118</v>
      </c>
      <c r="D17" s="2" t="s">
        <v>100</v>
      </c>
      <c r="E17" s="2" t="s">
        <v>22</v>
      </c>
      <c r="F17" s="10" t="s">
        <v>23</v>
      </c>
      <c r="G17" s="2" t="s">
        <v>24</v>
      </c>
      <c r="H17" s="8">
        <v>45607.443749999999</v>
      </c>
      <c r="I17" s="8">
        <v>45608.420138888891</v>
      </c>
      <c r="J17" s="10" t="s">
        <v>119</v>
      </c>
      <c r="K17" s="10" t="s">
        <v>119</v>
      </c>
      <c r="L17" s="8">
        <v>45607.443749999999</v>
      </c>
      <c r="M17" s="2" t="s">
        <v>20</v>
      </c>
      <c r="N17" s="2" t="s">
        <v>46</v>
      </c>
      <c r="O17" s="2" t="s">
        <v>29</v>
      </c>
      <c r="P17" s="3">
        <v>80</v>
      </c>
      <c r="Q17" s="3">
        <v>80</v>
      </c>
      <c r="R17" s="3">
        <v>16</v>
      </c>
      <c r="S17" s="2" t="s">
        <v>30</v>
      </c>
    </row>
    <row r="18" spans="1:19" ht="210" x14ac:dyDescent="0.25">
      <c r="A18" s="1">
        <v>532296</v>
      </c>
      <c r="B18" s="1">
        <v>461519</v>
      </c>
      <c r="C18" s="2" t="s">
        <v>19</v>
      </c>
      <c r="D18" s="2" t="s">
        <v>95</v>
      </c>
      <c r="E18" s="2" t="s">
        <v>22</v>
      </c>
      <c r="F18" s="10" t="s">
        <v>23</v>
      </c>
      <c r="G18" s="2" t="s">
        <v>24</v>
      </c>
      <c r="H18" s="8">
        <v>45728.585416666669</v>
      </c>
      <c r="I18" s="8">
        <v>45728.697222222225</v>
      </c>
      <c r="J18" s="10" t="s">
        <v>96</v>
      </c>
      <c r="K18" s="10" t="s">
        <v>97</v>
      </c>
      <c r="L18" s="8">
        <v>45656</v>
      </c>
      <c r="M18" s="2" t="s">
        <v>27</v>
      </c>
      <c r="N18" s="2" t="s">
        <v>28</v>
      </c>
      <c r="O18" s="2" t="s">
        <v>29</v>
      </c>
      <c r="P18" s="3">
        <v>137.38999999999999</v>
      </c>
      <c r="Q18" s="3">
        <v>137.38999999999999</v>
      </c>
      <c r="R18" s="3">
        <v>27.48</v>
      </c>
      <c r="S18" s="2" t="s">
        <v>30</v>
      </c>
    </row>
    <row r="19" spans="1:19" ht="45" x14ac:dyDescent="0.25">
      <c r="A19" s="1">
        <v>526314</v>
      </c>
      <c r="B19" s="1">
        <v>456841</v>
      </c>
      <c r="C19" s="2" t="s">
        <v>132</v>
      </c>
      <c r="D19" s="2" t="s">
        <v>68</v>
      </c>
      <c r="E19" s="2" t="s">
        <v>22</v>
      </c>
      <c r="F19" s="10" t="s">
        <v>23</v>
      </c>
      <c r="G19" s="2" t="s">
        <v>24</v>
      </c>
      <c r="H19" s="8">
        <v>45576.640972222223</v>
      </c>
      <c r="I19" s="8">
        <v>45576.64166666667</v>
      </c>
      <c r="J19" s="10" t="s">
        <v>142</v>
      </c>
      <c r="K19" s="10" t="s">
        <v>142</v>
      </c>
      <c r="L19" s="8">
        <v>45576.640972222223</v>
      </c>
      <c r="M19" s="2" t="s">
        <v>20</v>
      </c>
      <c r="N19" s="2" t="s">
        <v>68</v>
      </c>
      <c r="O19" s="2" t="s">
        <v>29</v>
      </c>
      <c r="P19" s="3">
        <v>200</v>
      </c>
      <c r="Q19" s="3">
        <v>200</v>
      </c>
      <c r="R19" s="3">
        <v>40</v>
      </c>
      <c r="S19" s="2" t="s">
        <v>30</v>
      </c>
    </row>
    <row r="20" spans="1:19" ht="45" x14ac:dyDescent="0.25">
      <c r="A20" s="1">
        <v>527889</v>
      </c>
      <c r="B20" s="1">
        <v>458058</v>
      </c>
      <c r="C20" s="2" t="s">
        <v>19</v>
      </c>
      <c r="D20" s="2" t="s">
        <v>125</v>
      </c>
      <c r="E20" s="2" t="s">
        <v>22</v>
      </c>
      <c r="F20" s="10" t="s">
        <v>23</v>
      </c>
      <c r="G20" s="2" t="s">
        <v>24</v>
      </c>
      <c r="H20" s="8">
        <v>45617.613888888889</v>
      </c>
      <c r="I20" s="8">
        <v>45617.613888888889</v>
      </c>
      <c r="J20" s="10" t="s">
        <v>126</v>
      </c>
      <c r="K20" s="10" t="s">
        <v>127</v>
      </c>
      <c r="L20" s="8">
        <v>45596.542361111111</v>
      </c>
      <c r="M20" s="2" t="s">
        <v>128</v>
      </c>
      <c r="N20" s="2" t="s">
        <v>129</v>
      </c>
      <c r="O20" s="2" t="s">
        <v>29</v>
      </c>
      <c r="P20" s="3">
        <v>211</v>
      </c>
      <c r="Q20" s="3">
        <v>211</v>
      </c>
      <c r="R20" s="3">
        <v>42.2</v>
      </c>
      <c r="S20" s="2" t="s">
        <v>30</v>
      </c>
    </row>
    <row r="21" spans="1:19" ht="45" x14ac:dyDescent="0.25">
      <c r="A21" s="1">
        <v>529897</v>
      </c>
      <c r="B21" s="1">
        <v>459587</v>
      </c>
      <c r="C21" s="2" t="s">
        <v>90</v>
      </c>
      <c r="D21" s="2" t="s">
        <v>39</v>
      </c>
      <c r="E21" s="2" t="s">
        <v>22</v>
      </c>
      <c r="F21" s="10" t="s">
        <v>23</v>
      </c>
      <c r="G21" s="2" t="s">
        <v>24</v>
      </c>
      <c r="H21" s="8">
        <v>45621.508333333331</v>
      </c>
      <c r="I21" s="8">
        <v>45632.602083333331</v>
      </c>
      <c r="J21" s="10" t="s">
        <v>109</v>
      </c>
      <c r="K21" s="10" t="s">
        <v>110</v>
      </c>
      <c r="L21" s="8">
        <v>45621.508333333331</v>
      </c>
      <c r="M21" s="2" t="s">
        <v>20</v>
      </c>
      <c r="N21" s="2" t="s">
        <v>46</v>
      </c>
      <c r="O21" s="2" t="s">
        <v>29</v>
      </c>
      <c r="P21" s="3">
        <v>190</v>
      </c>
      <c r="Q21" s="3">
        <v>228</v>
      </c>
      <c r="R21" s="3">
        <v>45.6</v>
      </c>
      <c r="S21" s="2" t="s">
        <v>30</v>
      </c>
    </row>
    <row r="22" spans="1:19" ht="45" x14ac:dyDescent="0.25">
      <c r="A22" s="1">
        <v>518963</v>
      </c>
      <c r="B22" s="1">
        <v>451378</v>
      </c>
      <c r="C22" s="2" t="s">
        <v>132</v>
      </c>
      <c r="D22" s="2" t="s">
        <v>68</v>
      </c>
      <c r="E22" s="2" t="s">
        <v>22</v>
      </c>
      <c r="F22" s="10" t="s">
        <v>23</v>
      </c>
      <c r="G22" s="2" t="s">
        <v>24</v>
      </c>
      <c r="H22" s="8">
        <v>45450.595138888886</v>
      </c>
      <c r="I22" s="8">
        <v>45450.59652777778</v>
      </c>
      <c r="J22" s="10" t="s">
        <v>177</v>
      </c>
      <c r="K22" s="10" t="s">
        <v>177</v>
      </c>
      <c r="L22" s="8">
        <v>45450.595138888886</v>
      </c>
      <c r="M22" s="2" t="s">
        <v>20</v>
      </c>
      <c r="N22" s="2" t="s">
        <v>68</v>
      </c>
      <c r="O22" s="2" t="s">
        <v>29</v>
      </c>
      <c r="P22" s="3">
        <v>264.94</v>
      </c>
      <c r="Q22" s="3">
        <v>264.94</v>
      </c>
      <c r="R22" s="3">
        <v>52.99</v>
      </c>
      <c r="S22" s="2" t="s">
        <v>30</v>
      </c>
    </row>
    <row r="23" spans="1:19" ht="75" x14ac:dyDescent="0.25">
      <c r="A23" s="1">
        <v>520182</v>
      </c>
      <c r="B23" s="1">
        <v>444506</v>
      </c>
      <c r="C23" s="2" t="s">
        <v>147</v>
      </c>
      <c r="D23" s="2" t="s">
        <v>39</v>
      </c>
      <c r="E23" s="2" t="s">
        <v>22</v>
      </c>
      <c r="F23" s="10" t="s">
        <v>23</v>
      </c>
      <c r="G23" s="2" t="s">
        <v>24</v>
      </c>
      <c r="H23" s="8">
        <v>45342.551388888889</v>
      </c>
      <c r="I23" s="8">
        <v>45779.416666666664</v>
      </c>
      <c r="J23" s="10" t="s">
        <v>172</v>
      </c>
      <c r="K23" s="10" t="s">
        <v>173</v>
      </c>
      <c r="L23" s="8">
        <v>45342.551388888889</v>
      </c>
      <c r="M23" s="2" t="s">
        <v>66</v>
      </c>
      <c r="N23" s="2" t="s">
        <v>46</v>
      </c>
      <c r="O23" s="2" t="s">
        <v>29</v>
      </c>
      <c r="P23" s="3">
        <v>300</v>
      </c>
      <c r="Q23" s="3">
        <v>300</v>
      </c>
      <c r="R23" s="3">
        <v>60</v>
      </c>
      <c r="S23" s="2" t="s">
        <v>30</v>
      </c>
    </row>
    <row r="24" spans="1:19" ht="135" x14ac:dyDescent="0.25">
      <c r="A24" s="1">
        <v>527888</v>
      </c>
      <c r="B24" s="1">
        <v>458058</v>
      </c>
      <c r="C24" s="2" t="s">
        <v>19</v>
      </c>
      <c r="D24" s="2" t="s">
        <v>39</v>
      </c>
      <c r="E24" s="2" t="s">
        <v>22</v>
      </c>
      <c r="F24" s="10" t="s">
        <v>23</v>
      </c>
      <c r="G24" s="2" t="s">
        <v>24</v>
      </c>
      <c r="H24" s="8">
        <v>45643.385416666664</v>
      </c>
      <c r="I24" s="8">
        <v>45678.55972222222</v>
      </c>
      <c r="J24" s="10" t="s">
        <v>130</v>
      </c>
      <c r="K24" s="10" t="s">
        <v>127</v>
      </c>
      <c r="L24" s="8">
        <v>45596.542361111111</v>
      </c>
      <c r="M24" s="2" t="s">
        <v>27</v>
      </c>
      <c r="N24" s="2" t="s">
        <v>46</v>
      </c>
      <c r="O24" s="2" t="s">
        <v>29</v>
      </c>
      <c r="P24" s="3">
        <v>1162.3499999999999</v>
      </c>
      <c r="Q24" s="3">
        <v>1162.3499999999999</v>
      </c>
      <c r="R24" s="3">
        <v>232.47</v>
      </c>
      <c r="S24" s="2" t="s">
        <v>30</v>
      </c>
    </row>
    <row r="25" spans="1:19" x14ac:dyDescent="0.25">
      <c r="Q25" s="3">
        <f>SUM(Q2:Q24)</f>
        <v>3083.79</v>
      </c>
      <c r="R25" s="3">
        <f>SUM(R2:R24)</f>
        <v>616.82000000000005</v>
      </c>
    </row>
    <row r="26" spans="1:19" x14ac:dyDescent="0.25">
      <c r="Q26" s="3">
        <f>Q25+R25</f>
        <v>3700.61</v>
      </c>
    </row>
    <row r="27" spans="1:19" x14ac:dyDescent="0.25">
      <c r="P27" s="16" t="s">
        <v>204</v>
      </c>
      <c r="Q27" s="16">
        <f>Q26/6</f>
        <v>616.76833333333332</v>
      </c>
    </row>
    <row r="30" spans="1:19" ht="45" x14ac:dyDescent="0.25">
      <c r="A30" s="1">
        <v>536601</v>
      </c>
      <c r="B30" s="1">
        <v>464865</v>
      </c>
      <c r="C30" s="2" t="s">
        <v>67</v>
      </c>
      <c r="D30" s="2" t="s">
        <v>68</v>
      </c>
      <c r="E30" s="2" t="s">
        <v>22</v>
      </c>
      <c r="F30" s="10" t="s">
        <v>23</v>
      </c>
      <c r="G30" s="2" t="s">
        <v>24</v>
      </c>
      <c r="H30" s="8">
        <v>45707.481944444444</v>
      </c>
      <c r="I30" s="8">
        <v>45758.443055555559</v>
      </c>
      <c r="J30" s="10" t="s">
        <v>69</v>
      </c>
      <c r="K30" s="10" t="s">
        <v>70</v>
      </c>
      <c r="L30" s="8">
        <v>45707.481944444444</v>
      </c>
      <c r="M30" s="2" t="s">
        <v>20</v>
      </c>
      <c r="N30" s="2" t="s">
        <v>68</v>
      </c>
      <c r="O30" s="2" t="s">
        <v>29</v>
      </c>
      <c r="P30" s="3">
        <v>3558.61</v>
      </c>
      <c r="Q30" s="3">
        <v>3558.61</v>
      </c>
      <c r="R30" s="3">
        <v>711.72</v>
      </c>
      <c r="S30" s="2" t="s">
        <v>30</v>
      </c>
    </row>
    <row r="31" spans="1:19" x14ac:dyDescent="0.25">
      <c r="P31" s="16" t="s">
        <v>210</v>
      </c>
    </row>
    <row r="33" spans="16:17" x14ac:dyDescent="0.25">
      <c r="P33" s="16" t="s">
        <v>205</v>
      </c>
      <c r="Q33" s="16">
        <f>Q27+250</f>
        <v>866.76833333333332</v>
      </c>
    </row>
  </sheetData>
  <autoFilter ref="A1:S1" xr:uid="{F6090CB5-384E-44D5-B5FD-A10475ED20D1}"/>
  <sortState xmlns:xlrd2="http://schemas.microsoft.com/office/spreadsheetml/2017/richdata2" ref="A2:X34">
    <sortCondition ref="E2:E34"/>
  </sortState>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5850B3-0973-4ABD-B060-6BCF2BBA7797}">
  <dimension ref="A1:S22"/>
  <sheetViews>
    <sheetView workbookViewId="0">
      <selection activeCell="P27" sqref="P27:P28"/>
    </sheetView>
  </sheetViews>
  <sheetFormatPr defaultRowHeight="15" x14ac:dyDescent="0.25"/>
  <sheetData>
    <row r="1" spans="1:19" ht="16.2" thickBot="1" x14ac:dyDescent="0.35">
      <c r="A1" s="4" t="s">
        <v>0</v>
      </c>
      <c r="B1" s="4" t="s">
        <v>1</v>
      </c>
      <c r="C1" s="5" t="s">
        <v>2</v>
      </c>
      <c r="D1" s="5" t="s">
        <v>3</v>
      </c>
      <c r="E1" s="5" t="s">
        <v>4</v>
      </c>
      <c r="F1" s="5" t="s">
        <v>5</v>
      </c>
      <c r="G1" s="5" t="s">
        <v>6</v>
      </c>
      <c r="H1" s="7" t="s">
        <v>7</v>
      </c>
      <c r="I1" s="7" t="s">
        <v>8</v>
      </c>
      <c r="J1" s="5" t="s">
        <v>9</v>
      </c>
      <c r="K1" s="5" t="s">
        <v>10</v>
      </c>
      <c r="L1" s="7" t="s">
        <v>11</v>
      </c>
      <c r="M1" s="5" t="s">
        <v>12</v>
      </c>
      <c r="N1" s="5" t="s">
        <v>13</v>
      </c>
      <c r="O1" s="5" t="s">
        <v>14</v>
      </c>
      <c r="P1" s="6" t="s">
        <v>15</v>
      </c>
      <c r="Q1" s="6" t="s">
        <v>16</v>
      </c>
      <c r="R1" s="6" t="s">
        <v>17</v>
      </c>
      <c r="S1" s="5" t="s">
        <v>18</v>
      </c>
    </row>
    <row r="2" spans="1:19" x14ac:dyDescent="0.25">
      <c r="A2" s="1">
        <v>523378</v>
      </c>
      <c r="B2" s="1">
        <v>454630</v>
      </c>
      <c r="C2" s="2" t="s">
        <v>19</v>
      </c>
      <c r="D2" s="2" t="s">
        <v>39</v>
      </c>
      <c r="E2" s="2" t="s">
        <v>52</v>
      </c>
      <c r="F2" s="2" t="s">
        <v>53</v>
      </c>
      <c r="G2" s="2" t="s">
        <v>54</v>
      </c>
      <c r="H2" s="8">
        <v>45544.637499999997</v>
      </c>
      <c r="I2" s="8">
        <v>45544.660416666666</v>
      </c>
      <c r="J2" s="2" t="s">
        <v>164</v>
      </c>
      <c r="K2" s="2" t="s">
        <v>165</v>
      </c>
      <c r="L2" s="8">
        <v>45544.545138888891</v>
      </c>
      <c r="M2" s="2" t="s">
        <v>78</v>
      </c>
      <c r="N2" s="2" t="s">
        <v>46</v>
      </c>
      <c r="O2" s="2" t="s">
        <v>56</v>
      </c>
      <c r="P2" s="3">
        <v>29.5</v>
      </c>
      <c r="Q2" s="3">
        <v>29.5</v>
      </c>
      <c r="R2" s="3">
        <v>5.9</v>
      </c>
      <c r="S2" s="2" t="s">
        <v>30</v>
      </c>
    </row>
    <row r="3" spans="1:19" x14ac:dyDescent="0.25">
      <c r="A3" s="1">
        <v>538418</v>
      </c>
      <c r="B3" s="1">
        <v>466246</v>
      </c>
      <c r="C3" s="2" t="s">
        <v>19</v>
      </c>
      <c r="D3" s="2" t="s">
        <v>21</v>
      </c>
      <c r="E3" s="2" t="s">
        <v>52</v>
      </c>
      <c r="F3" s="2" t="s">
        <v>53</v>
      </c>
      <c r="G3" s="2" t="s">
        <v>54</v>
      </c>
      <c r="H3" s="8">
        <v>45733.656944444447</v>
      </c>
      <c r="I3" s="8">
        <v>45733.666666666664</v>
      </c>
      <c r="J3" s="2" t="s">
        <v>25</v>
      </c>
      <c r="K3" s="2" t="s">
        <v>55</v>
      </c>
      <c r="L3" s="8">
        <v>45733</v>
      </c>
      <c r="M3" s="2" t="s">
        <v>27</v>
      </c>
      <c r="N3" s="2" t="s">
        <v>28</v>
      </c>
      <c r="O3" s="2" t="s">
        <v>56</v>
      </c>
      <c r="P3" s="3">
        <v>31.53</v>
      </c>
      <c r="Q3" s="3">
        <v>31.53</v>
      </c>
      <c r="R3" s="3">
        <v>6.31</v>
      </c>
      <c r="S3" s="2" t="s">
        <v>30</v>
      </c>
    </row>
    <row r="4" spans="1:19" x14ac:dyDescent="0.25">
      <c r="A4" s="1">
        <v>536758</v>
      </c>
      <c r="B4" s="1">
        <v>464983</v>
      </c>
      <c r="C4" s="2" t="s">
        <v>19</v>
      </c>
      <c r="D4" s="2" t="s">
        <v>21</v>
      </c>
      <c r="E4" s="2" t="s">
        <v>52</v>
      </c>
      <c r="F4" s="2" t="s">
        <v>53</v>
      </c>
      <c r="G4" s="2" t="s">
        <v>54</v>
      </c>
      <c r="H4" s="8">
        <v>45712.597916666666</v>
      </c>
      <c r="I4" s="8">
        <v>45712.620138888888</v>
      </c>
      <c r="J4" s="2" t="s">
        <v>25</v>
      </c>
      <c r="K4" s="2" t="s">
        <v>55</v>
      </c>
      <c r="L4" s="8">
        <v>45709</v>
      </c>
      <c r="M4" s="2" t="s">
        <v>27</v>
      </c>
      <c r="N4" s="2" t="s">
        <v>28</v>
      </c>
      <c r="O4" s="2" t="s">
        <v>56</v>
      </c>
      <c r="P4" s="3">
        <v>31.53</v>
      </c>
      <c r="Q4" s="3">
        <v>31.53</v>
      </c>
      <c r="R4" s="3">
        <v>6.31</v>
      </c>
      <c r="S4" s="2" t="s">
        <v>30</v>
      </c>
    </row>
    <row r="5" spans="1:19" x14ac:dyDescent="0.25">
      <c r="A5" s="1">
        <v>535001</v>
      </c>
      <c r="B5" s="1">
        <v>463682</v>
      </c>
      <c r="C5" s="2" t="s">
        <v>19</v>
      </c>
      <c r="D5" s="2" t="s">
        <v>21</v>
      </c>
      <c r="E5" s="2" t="s">
        <v>52</v>
      </c>
      <c r="F5" s="2" t="s">
        <v>53</v>
      </c>
      <c r="G5" s="2" t="s">
        <v>54</v>
      </c>
      <c r="H5" s="8">
        <v>45688.50277777778</v>
      </c>
      <c r="I5" s="8">
        <v>45688.517361111109</v>
      </c>
      <c r="J5" s="2" t="s">
        <v>25</v>
      </c>
      <c r="K5" s="2" t="s">
        <v>55</v>
      </c>
      <c r="L5" s="8">
        <v>45688</v>
      </c>
      <c r="M5" s="2" t="s">
        <v>27</v>
      </c>
      <c r="N5" s="2" t="s">
        <v>28</v>
      </c>
      <c r="O5" s="2" t="s">
        <v>56</v>
      </c>
      <c r="P5" s="3">
        <v>31.53</v>
      </c>
      <c r="Q5" s="3">
        <v>31.53</v>
      </c>
      <c r="R5" s="3">
        <v>6.31</v>
      </c>
      <c r="S5" s="2" t="s">
        <v>30</v>
      </c>
    </row>
    <row r="6" spans="1:19" x14ac:dyDescent="0.25">
      <c r="A6" s="1">
        <v>532288</v>
      </c>
      <c r="B6" s="1">
        <v>461511</v>
      </c>
      <c r="C6" s="2" t="s">
        <v>19</v>
      </c>
      <c r="D6" s="2" t="s">
        <v>21</v>
      </c>
      <c r="E6" s="2" t="s">
        <v>52</v>
      </c>
      <c r="F6" s="2" t="s">
        <v>53</v>
      </c>
      <c r="G6" s="2" t="s">
        <v>54</v>
      </c>
      <c r="H6" s="8">
        <v>45664.652777777781</v>
      </c>
      <c r="I6" s="8">
        <v>45664.666666666664</v>
      </c>
      <c r="J6" s="2" t="s">
        <v>25</v>
      </c>
      <c r="K6" s="2" t="s">
        <v>55</v>
      </c>
      <c r="L6" s="8">
        <v>45656</v>
      </c>
      <c r="M6" s="2" t="s">
        <v>27</v>
      </c>
      <c r="N6" s="2" t="s">
        <v>28</v>
      </c>
      <c r="O6" s="2" t="s">
        <v>56</v>
      </c>
      <c r="P6" s="3">
        <v>31.53</v>
      </c>
      <c r="Q6" s="3">
        <v>31.53</v>
      </c>
      <c r="R6" s="3">
        <v>6.31</v>
      </c>
      <c r="S6" s="2" t="s">
        <v>30</v>
      </c>
    </row>
    <row r="7" spans="1:19" x14ac:dyDescent="0.25">
      <c r="A7" s="1">
        <v>530097</v>
      </c>
      <c r="B7" s="1">
        <v>459758</v>
      </c>
      <c r="C7" s="2" t="s">
        <v>19</v>
      </c>
      <c r="D7" s="2" t="s">
        <v>21</v>
      </c>
      <c r="E7" s="2" t="s">
        <v>52</v>
      </c>
      <c r="F7" s="2" t="s">
        <v>53</v>
      </c>
      <c r="G7" s="2" t="s">
        <v>54</v>
      </c>
      <c r="H7" s="8">
        <v>45632.373611111114</v>
      </c>
      <c r="I7" s="8">
        <v>45632.387499999997</v>
      </c>
      <c r="J7" s="2" t="s">
        <v>25</v>
      </c>
      <c r="K7" s="2" t="s">
        <v>55</v>
      </c>
      <c r="L7" s="8">
        <v>45623</v>
      </c>
      <c r="M7" s="2" t="s">
        <v>27</v>
      </c>
      <c r="N7" s="2" t="s">
        <v>28</v>
      </c>
      <c r="O7" s="2" t="s">
        <v>56</v>
      </c>
      <c r="P7" s="3">
        <v>31.53</v>
      </c>
      <c r="Q7" s="3">
        <v>31.53</v>
      </c>
      <c r="R7" s="3">
        <v>6.31</v>
      </c>
      <c r="S7" s="2" t="s">
        <v>30</v>
      </c>
    </row>
    <row r="8" spans="1:19" x14ac:dyDescent="0.25">
      <c r="A8" s="1">
        <v>528053</v>
      </c>
      <c r="B8" s="1">
        <v>458176</v>
      </c>
      <c r="C8" s="2" t="s">
        <v>19</v>
      </c>
      <c r="D8" s="2" t="s">
        <v>21</v>
      </c>
      <c r="E8" s="2" t="s">
        <v>52</v>
      </c>
      <c r="F8" s="2" t="s">
        <v>53</v>
      </c>
      <c r="G8" s="2" t="s">
        <v>54</v>
      </c>
      <c r="H8" s="8">
        <v>45600.625</v>
      </c>
      <c r="I8" s="8">
        <v>45600.630555555559</v>
      </c>
      <c r="J8" s="2" t="s">
        <v>25</v>
      </c>
      <c r="K8" s="2" t="s">
        <v>55</v>
      </c>
      <c r="L8" s="8">
        <v>45598</v>
      </c>
      <c r="M8" s="2" t="s">
        <v>27</v>
      </c>
      <c r="N8" s="2" t="s">
        <v>28</v>
      </c>
      <c r="O8" s="2" t="s">
        <v>56</v>
      </c>
      <c r="P8" s="3">
        <v>31.53</v>
      </c>
      <c r="Q8" s="3">
        <v>31.53</v>
      </c>
      <c r="R8" s="3">
        <v>6.31</v>
      </c>
      <c r="S8" s="2" t="s">
        <v>30</v>
      </c>
    </row>
    <row r="9" spans="1:19" x14ac:dyDescent="0.25">
      <c r="A9" s="1">
        <v>525437</v>
      </c>
      <c r="B9" s="1">
        <v>456175</v>
      </c>
      <c r="C9" s="2" t="s">
        <v>19</v>
      </c>
      <c r="D9" s="2" t="s">
        <v>21</v>
      </c>
      <c r="E9" s="2" t="s">
        <v>52</v>
      </c>
      <c r="F9" s="2" t="s">
        <v>53</v>
      </c>
      <c r="G9" s="2" t="s">
        <v>54</v>
      </c>
      <c r="H9" s="8">
        <v>45574.567361111112</v>
      </c>
      <c r="I9" s="8">
        <v>45574.578472222223</v>
      </c>
      <c r="J9" s="2" t="s">
        <v>25</v>
      </c>
      <c r="K9" s="2" t="s">
        <v>55</v>
      </c>
      <c r="L9" s="8">
        <v>45568</v>
      </c>
      <c r="M9" s="2" t="s">
        <v>27</v>
      </c>
      <c r="N9" s="2" t="s">
        <v>28</v>
      </c>
      <c r="O9" s="2" t="s">
        <v>56</v>
      </c>
      <c r="P9" s="3">
        <v>31.53</v>
      </c>
      <c r="Q9" s="3">
        <v>31.53</v>
      </c>
      <c r="R9" s="3">
        <v>6.31</v>
      </c>
      <c r="S9" s="2" t="s">
        <v>30</v>
      </c>
    </row>
    <row r="10" spans="1:19" x14ac:dyDescent="0.25">
      <c r="A10" s="1">
        <v>523268</v>
      </c>
      <c r="B10" s="1">
        <v>454534</v>
      </c>
      <c r="C10" s="2" t="s">
        <v>19</v>
      </c>
      <c r="D10" s="2" t="s">
        <v>21</v>
      </c>
      <c r="E10" s="2" t="s">
        <v>52</v>
      </c>
      <c r="F10" s="2" t="s">
        <v>53</v>
      </c>
      <c r="G10" s="2" t="s">
        <v>54</v>
      </c>
      <c r="H10" s="8">
        <v>45545.628472222219</v>
      </c>
      <c r="I10" s="8">
        <v>45545.642361111109</v>
      </c>
      <c r="J10" s="2" t="s">
        <v>25</v>
      </c>
      <c r="K10" s="2" t="s">
        <v>55</v>
      </c>
      <c r="L10" s="8">
        <v>45543</v>
      </c>
      <c r="M10" s="2" t="s">
        <v>27</v>
      </c>
      <c r="N10" s="2" t="s">
        <v>28</v>
      </c>
      <c r="O10" s="2" t="s">
        <v>56</v>
      </c>
      <c r="P10" s="3">
        <v>31.53</v>
      </c>
      <c r="Q10" s="3">
        <v>31.53</v>
      </c>
      <c r="R10" s="3">
        <v>6.31</v>
      </c>
      <c r="S10" s="2" t="s">
        <v>30</v>
      </c>
    </row>
    <row r="11" spans="1:19" x14ac:dyDescent="0.25">
      <c r="A11" s="1">
        <v>521598</v>
      </c>
      <c r="B11" s="1">
        <v>453318</v>
      </c>
      <c r="C11" s="2" t="s">
        <v>19</v>
      </c>
      <c r="D11" s="2" t="s">
        <v>21</v>
      </c>
      <c r="E11" s="2" t="s">
        <v>52</v>
      </c>
      <c r="F11" s="2" t="s">
        <v>53</v>
      </c>
      <c r="G11" s="2" t="s">
        <v>54</v>
      </c>
      <c r="H11" s="8">
        <v>45519.376388888886</v>
      </c>
      <c r="I11" s="8">
        <v>45519.38958333333</v>
      </c>
      <c r="J11" s="2" t="s">
        <v>25</v>
      </c>
      <c r="K11" s="2" t="s">
        <v>55</v>
      </c>
      <c r="L11" s="8">
        <v>45519</v>
      </c>
      <c r="M11" s="2" t="s">
        <v>27</v>
      </c>
      <c r="N11" s="2" t="s">
        <v>28</v>
      </c>
      <c r="O11" s="2" t="s">
        <v>56</v>
      </c>
      <c r="P11" s="3">
        <v>31.53</v>
      </c>
      <c r="Q11" s="3">
        <v>31.53</v>
      </c>
      <c r="R11" s="3">
        <v>6.31</v>
      </c>
      <c r="S11" s="2" t="s">
        <v>30</v>
      </c>
    </row>
    <row r="12" spans="1:19" x14ac:dyDescent="0.25">
      <c r="A12" s="1">
        <v>519961</v>
      </c>
      <c r="B12" s="1">
        <v>452110</v>
      </c>
      <c r="C12" s="2" t="s">
        <v>19</v>
      </c>
      <c r="D12" s="2" t="s">
        <v>21</v>
      </c>
      <c r="E12" s="2" t="s">
        <v>52</v>
      </c>
      <c r="F12" s="2" t="s">
        <v>53</v>
      </c>
      <c r="G12" s="2" t="s">
        <v>54</v>
      </c>
      <c r="H12" s="8">
        <v>45495.612500000003</v>
      </c>
      <c r="I12" s="8">
        <v>45495.65</v>
      </c>
      <c r="J12" s="2" t="s">
        <v>25</v>
      </c>
      <c r="K12" s="2" t="s">
        <v>55</v>
      </c>
      <c r="L12" s="8">
        <v>45493</v>
      </c>
      <c r="M12" s="2" t="s">
        <v>27</v>
      </c>
      <c r="N12" s="2" t="s">
        <v>28</v>
      </c>
      <c r="O12" s="2" t="s">
        <v>56</v>
      </c>
      <c r="P12" s="3">
        <v>31.53</v>
      </c>
      <c r="Q12" s="3">
        <v>31.53</v>
      </c>
      <c r="R12" s="3">
        <v>6.31</v>
      </c>
      <c r="S12" s="2" t="s">
        <v>30</v>
      </c>
    </row>
    <row r="13" spans="1:19" x14ac:dyDescent="0.25">
      <c r="A13" s="1">
        <v>518420</v>
      </c>
      <c r="B13" s="1">
        <v>450942</v>
      </c>
      <c r="C13" s="2" t="s">
        <v>19</v>
      </c>
      <c r="D13" s="2" t="s">
        <v>21</v>
      </c>
      <c r="E13" s="2" t="s">
        <v>52</v>
      </c>
      <c r="F13" s="2" t="s">
        <v>53</v>
      </c>
      <c r="G13" s="2" t="s">
        <v>54</v>
      </c>
      <c r="H13" s="8">
        <v>45470.490277777775</v>
      </c>
      <c r="I13" s="8">
        <v>45470.497916666667</v>
      </c>
      <c r="J13" s="2" t="s">
        <v>25</v>
      </c>
      <c r="K13" s="2" t="s">
        <v>55</v>
      </c>
      <c r="L13" s="8">
        <v>45470</v>
      </c>
      <c r="M13" s="2" t="s">
        <v>27</v>
      </c>
      <c r="N13" s="2" t="s">
        <v>28</v>
      </c>
      <c r="O13" s="2" t="s">
        <v>56</v>
      </c>
      <c r="P13" s="3">
        <v>31.53</v>
      </c>
      <c r="Q13" s="3">
        <v>31.53</v>
      </c>
      <c r="R13" s="3">
        <v>6.31</v>
      </c>
      <c r="S13" s="2" t="s">
        <v>30</v>
      </c>
    </row>
    <row r="14" spans="1:19" x14ac:dyDescent="0.25">
      <c r="A14" s="1">
        <v>516916</v>
      </c>
      <c r="B14" s="1">
        <v>449766</v>
      </c>
      <c r="C14" s="2" t="s">
        <v>19</v>
      </c>
      <c r="D14" s="2" t="s">
        <v>21</v>
      </c>
      <c r="E14" s="2" t="s">
        <v>52</v>
      </c>
      <c r="F14" s="2" t="s">
        <v>53</v>
      </c>
      <c r="G14" s="2" t="s">
        <v>54</v>
      </c>
      <c r="H14" s="8">
        <v>45447.378472222219</v>
      </c>
      <c r="I14" s="8">
        <v>45447.392361111109</v>
      </c>
      <c r="J14" s="2" t="s">
        <v>25</v>
      </c>
      <c r="K14" s="2" t="s">
        <v>55</v>
      </c>
      <c r="L14" s="8">
        <v>45444</v>
      </c>
      <c r="M14" s="2" t="s">
        <v>27</v>
      </c>
      <c r="N14" s="2" t="s">
        <v>28</v>
      </c>
      <c r="O14" s="2" t="s">
        <v>56</v>
      </c>
      <c r="P14" s="3">
        <v>31.53</v>
      </c>
      <c r="Q14" s="3">
        <v>31.53</v>
      </c>
      <c r="R14" s="3">
        <v>6.31</v>
      </c>
      <c r="S14" s="2" t="s">
        <v>30</v>
      </c>
    </row>
    <row r="15" spans="1:19" x14ac:dyDescent="0.25">
      <c r="A15" s="1">
        <v>514523</v>
      </c>
      <c r="B15" s="1">
        <v>448118</v>
      </c>
      <c r="C15" s="2" t="s">
        <v>19</v>
      </c>
      <c r="D15" s="2" t="s">
        <v>21</v>
      </c>
      <c r="E15" s="2" t="s">
        <v>52</v>
      </c>
      <c r="F15" s="2" t="s">
        <v>53</v>
      </c>
      <c r="G15" s="2" t="s">
        <v>54</v>
      </c>
      <c r="H15" s="8">
        <v>45420.661805555559</v>
      </c>
      <c r="I15" s="8">
        <v>45420.727083333331</v>
      </c>
      <c r="J15" s="2" t="s">
        <v>25</v>
      </c>
      <c r="K15" s="2" t="s">
        <v>55</v>
      </c>
      <c r="L15" s="8">
        <v>45409</v>
      </c>
      <c r="M15" s="2" t="s">
        <v>27</v>
      </c>
      <c r="N15" s="2" t="s">
        <v>28</v>
      </c>
      <c r="O15" s="2" t="s">
        <v>56</v>
      </c>
      <c r="P15" s="3">
        <v>31.53</v>
      </c>
      <c r="Q15" s="3">
        <v>31.53</v>
      </c>
      <c r="R15" s="3">
        <v>6.31</v>
      </c>
      <c r="S15" s="2" t="s">
        <v>30</v>
      </c>
    </row>
    <row r="16" spans="1:19" x14ac:dyDescent="0.25">
      <c r="A16" s="1">
        <v>512275</v>
      </c>
      <c r="B16" s="1">
        <v>446626</v>
      </c>
      <c r="C16" s="2" t="s">
        <v>19</v>
      </c>
      <c r="D16" s="2" t="s">
        <v>21</v>
      </c>
      <c r="E16" s="2" t="s">
        <v>52</v>
      </c>
      <c r="F16" s="2" t="s">
        <v>53</v>
      </c>
      <c r="G16" s="2" t="s">
        <v>54</v>
      </c>
      <c r="H16" s="8">
        <v>45386.507638888892</v>
      </c>
      <c r="I16" s="8">
        <v>45386.521527777775</v>
      </c>
      <c r="J16" s="2" t="s">
        <v>25</v>
      </c>
      <c r="K16" s="2" t="s">
        <v>55</v>
      </c>
      <c r="L16" s="8">
        <v>45381</v>
      </c>
      <c r="M16" s="2" t="s">
        <v>27</v>
      </c>
      <c r="N16" s="2" t="s">
        <v>28</v>
      </c>
      <c r="O16" s="2" t="s">
        <v>56</v>
      </c>
      <c r="P16" s="3">
        <v>31.53</v>
      </c>
      <c r="Q16" s="3">
        <v>31.53</v>
      </c>
      <c r="R16" s="3">
        <v>6.31</v>
      </c>
      <c r="S16" s="2" t="s">
        <v>30</v>
      </c>
    </row>
    <row r="17" spans="1:19" x14ac:dyDescent="0.25">
      <c r="A17" s="1">
        <v>520035</v>
      </c>
      <c r="B17" s="1">
        <v>452161</v>
      </c>
      <c r="C17" s="2" t="s">
        <v>118</v>
      </c>
      <c r="D17" s="2" t="s">
        <v>86</v>
      </c>
      <c r="E17" s="2" t="s">
        <v>52</v>
      </c>
      <c r="F17" s="2" t="s">
        <v>53</v>
      </c>
      <c r="G17" s="2" t="s">
        <v>54</v>
      </c>
      <c r="H17" s="8">
        <v>45497.591666666667</v>
      </c>
      <c r="I17" s="8">
        <v>45497.688194444447</v>
      </c>
      <c r="J17" s="2" t="s">
        <v>174</v>
      </c>
      <c r="K17" s="2" t="s">
        <v>175</v>
      </c>
      <c r="L17" s="8">
        <v>45495.591666666667</v>
      </c>
      <c r="M17" s="2" t="s">
        <v>20</v>
      </c>
      <c r="N17" s="2" t="s">
        <v>46</v>
      </c>
      <c r="O17" s="2" t="s">
        <v>56</v>
      </c>
      <c r="P17" s="3">
        <v>70</v>
      </c>
      <c r="Q17" s="3">
        <v>70</v>
      </c>
      <c r="R17" s="3">
        <v>14</v>
      </c>
      <c r="S17" s="2" t="s">
        <v>30</v>
      </c>
    </row>
    <row r="18" spans="1:19" x14ac:dyDescent="0.25">
      <c r="A18" s="1">
        <v>523647</v>
      </c>
      <c r="B18" s="1">
        <v>453343</v>
      </c>
      <c r="C18" s="2" t="s">
        <v>153</v>
      </c>
      <c r="D18" s="2" t="s">
        <v>39</v>
      </c>
      <c r="E18" s="2" t="s">
        <v>52</v>
      </c>
      <c r="F18" s="2" t="s">
        <v>53</v>
      </c>
      <c r="G18" s="2" t="s">
        <v>54</v>
      </c>
      <c r="H18" s="8">
        <v>45546.453472222223</v>
      </c>
      <c r="I18" s="8">
        <v>45551.352083333331</v>
      </c>
      <c r="J18" s="2" t="s">
        <v>154</v>
      </c>
      <c r="K18" s="2" t="s">
        <v>155</v>
      </c>
      <c r="L18" s="8">
        <v>45519.453472222223</v>
      </c>
      <c r="M18" s="2" t="s">
        <v>20</v>
      </c>
      <c r="N18" s="2" t="s">
        <v>46</v>
      </c>
      <c r="O18" s="2" t="s">
        <v>56</v>
      </c>
      <c r="P18" s="3">
        <v>1300</v>
      </c>
      <c r="Q18" s="3">
        <v>1300</v>
      </c>
      <c r="R18" s="3">
        <v>260</v>
      </c>
      <c r="S18" s="2" t="s">
        <v>30</v>
      </c>
    </row>
    <row r="19" spans="1:19" x14ac:dyDescent="0.25">
      <c r="A19" s="1">
        <v>524680</v>
      </c>
      <c r="B19" s="1">
        <v>455596</v>
      </c>
      <c r="C19" s="2" t="s">
        <v>147</v>
      </c>
      <c r="D19" s="2" t="s">
        <v>39</v>
      </c>
      <c r="E19" s="2" t="s">
        <v>52</v>
      </c>
      <c r="F19" s="2" t="s">
        <v>53</v>
      </c>
      <c r="G19" s="2" t="s">
        <v>54</v>
      </c>
      <c r="H19" s="8">
        <v>45559.444444444445</v>
      </c>
      <c r="I19" s="8">
        <v>45589.634027777778</v>
      </c>
      <c r="J19" s="2" t="s">
        <v>148</v>
      </c>
      <c r="K19" s="2" t="s">
        <v>149</v>
      </c>
      <c r="L19" s="8">
        <v>45559.444444444445</v>
      </c>
      <c r="M19" s="2" t="s">
        <v>145</v>
      </c>
      <c r="N19" s="2" t="s">
        <v>46</v>
      </c>
      <c r="O19" s="2" t="s">
        <v>56</v>
      </c>
      <c r="P19" s="3">
        <v>1701.7</v>
      </c>
      <c r="Q19" s="3">
        <v>1701.7</v>
      </c>
      <c r="R19" s="3">
        <v>340.34</v>
      </c>
      <c r="S19" s="2" t="s">
        <v>30</v>
      </c>
    </row>
    <row r="20" spans="1:19" x14ac:dyDescent="0.25">
      <c r="P20" s="3">
        <f>SUM(P2:P19)</f>
        <v>3542.62</v>
      </c>
    </row>
    <row r="22" spans="1:19" x14ac:dyDescent="0.25">
      <c r="O22" s="2" t="s">
        <v>213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C1D902-32EB-4DFC-B2A0-F77FD2504D63}">
  <dimension ref="A1:S5"/>
  <sheetViews>
    <sheetView zoomScale="80" zoomScaleNormal="80" workbookViewId="0">
      <selection activeCell="J2" sqref="J2"/>
    </sheetView>
  </sheetViews>
  <sheetFormatPr defaultRowHeight="15" x14ac:dyDescent="0.25"/>
  <cols>
    <col min="8" max="8" width="15.90625" bestFit="1" customWidth="1"/>
    <col min="9" max="9" width="17" bestFit="1" customWidth="1"/>
    <col min="10" max="10" width="31.54296875" style="11" customWidth="1"/>
    <col min="11" max="11" width="49.453125" style="11" bestFit="1" customWidth="1"/>
    <col min="12" max="12" width="15.90625" style="11" bestFit="1" customWidth="1"/>
  </cols>
  <sheetData>
    <row r="1" spans="1:19" ht="16.2" thickBot="1" x14ac:dyDescent="0.35">
      <c r="A1" s="4" t="s">
        <v>0</v>
      </c>
      <c r="B1" s="4" t="s">
        <v>1</v>
      </c>
      <c r="C1" s="5" t="s">
        <v>2</v>
      </c>
      <c r="D1" s="5" t="s">
        <v>3</v>
      </c>
      <c r="E1" s="5" t="s">
        <v>4</v>
      </c>
      <c r="F1" s="5" t="s">
        <v>5</v>
      </c>
      <c r="G1" s="5" t="s">
        <v>6</v>
      </c>
      <c r="H1" s="7" t="s">
        <v>7</v>
      </c>
      <c r="I1" s="7" t="s">
        <v>8</v>
      </c>
      <c r="J1" s="9" t="s">
        <v>9</v>
      </c>
      <c r="K1" s="9" t="s">
        <v>10</v>
      </c>
      <c r="L1" s="13" t="s">
        <v>11</v>
      </c>
      <c r="M1" s="5" t="s">
        <v>12</v>
      </c>
      <c r="N1" s="5" t="s">
        <v>13</v>
      </c>
      <c r="O1" s="5" t="s">
        <v>14</v>
      </c>
      <c r="P1" s="6" t="s">
        <v>15</v>
      </c>
      <c r="Q1" s="6" t="s">
        <v>16</v>
      </c>
      <c r="R1" s="6" t="s">
        <v>17</v>
      </c>
      <c r="S1" s="5" t="s">
        <v>18</v>
      </c>
    </row>
    <row r="2" spans="1:19" ht="75" x14ac:dyDescent="0.25">
      <c r="A2" s="1">
        <v>518093</v>
      </c>
      <c r="B2" s="1">
        <v>450676</v>
      </c>
      <c r="C2" s="2" t="s">
        <v>19</v>
      </c>
      <c r="D2" s="2" t="s">
        <v>39</v>
      </c>
      <c r="E2" s="2" t="s">
        <v>186</v>
      </c>
      <c r="F2" s="2" t="s">
        <v>187</v>
      </c>
      <c r="G2" s="2" t="s">
        <v>114</v>
      </c>
      <c r="H2" s="8">
        <v>45469.650694444441</v>
      </c>
      <c r="I2" s="8">
        <v>45469.939583333333</v>
      </c>
      <c r="J2" s="10" t="s">
        <v>65</v>
      </c>
      <c r="K2" s="10" t="s">
        <v>188</v>
      </c>
      <c r="L2" s="14">
        <v>45463.688888888886</v>
      </c>
      <c r="M2" s="2" t="s">
        <v>66</v>
      </c>
      <c r="N2" s="2" t="s">
        <v>46</v>
      </c>
      <c r="O2" s="2" t="s">
        <v>38</v>
      </c>
      <c r="P2" s="3">
        <v>33.29</v>
      </c>
      <c r="Q2" s="3">
        <v>33.29</v>
      </c>
      <c r="R2" s="3">
        <v>6.66</v>
      </c>
      <c r="S2" s="2" t="s">
        <v>30</v>
      </c>
    </row>
    <row r="3" spans="1:19" x14ac:dyDescent="0.25">
      <c r="R3" s="3">
        <f>Q2+R2</f>
        <v>39.950000000000003</v>
      </c>
    </row>
    <row r="5" spans="1:19" ht="15.6" x14ac:dyDescent="0.3">
      <c r="R5" s="18" t="s">
        <v>201</v>
      </c>
      <c r="S5" s="18">
        <f>R3/4</f>
        <v>9.9875000000000007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1FFE98-9760-4799-8883-BFEF518E9809}">
  <dimension ref="A1:S4"/>
  <sheetViews>
    <sheetView zoomScale="80" zoomScaleNormal="80" workbookViewId="0">
      <selection activeCell="K38" sqref="K38"/>
    </sheetView>
  </sheetViews>
  <sheetFormatPr defaultRowHeight="15" x14ac:dyDescent="0.25"/>
  <cols>
    <col min="8" max="8" width="16.453125" bestFit="1" customWidth="1"/>
    <col min="9" max="9" width="17" bestFit="1" customWidth="1"/>
    <col min="10" max="11" width="53.26953125" style="11" customWidth="1"/>
    <col min="12" max="16" width="0" hidden="1" customWidth="1"/>
  </cols>
  <sheetData>
    <row r="1" spans="1:19" ht="16.2" thickBot="1" x14ac:dyDescent="0.35">
      <c r="A1" s="4" t="s">
        <v>0</v>
      </c>
      <c r="B1" s="4" t="s">
        <v>1</v>
      </c>
      <c r="C1" s="5" t="s">
        <v>2</v>
      </c>
      <c r="D1" s="5" t="s">
        <v>3</v>
      </c>
      <c r="E1" s="5" t="s">
        <v>4</v>
      </c>
      <c r="F1" s="5" t="s">
        <v>5</v>
      </c>
      <c r="G1" s="5" t="s">
        <v>6</v>
      </c>
      <c r="H1" s="7" t="s">
        <v>7</v>
      </c>
      <c r="I1" s="7" t="s">
        <v>8</v>
      </c>
      <c r="J1" s="9" t="s">
        <v>9</v>
      </c>
      <c r="K1" s="9" t="s">
        <v>10</v>
      </c>
      <c r="L1" s="7" t="s">
        <v>11</v>
      </c>
      <c r="M1" s="5" t="s">
        <v>12</v>
      </c>
      <c r="N1" s="5" t="s">
        <v>13</v>
      </c>
      <c r="O1" s="5" t="s">
        <v>14</v>
      </c>
      <c r="P1" s="6" t="s">
        <v>15</v>
      </c>
      <c r="Q1" s="6" t="s">
        <v>16</v>
      </c>
      <c r="R1" s="6" t="s">
        <v>17</v>
      </c>
      <c r="S1" s="5" t="s">
        <v>18</v>
      </c>
    </row>
    <row r="2" spans="1:19" ht="45" x14ac:dyDescent="0.25">
      <c r="A2" s="1">
        <v>523616</v>
      </c>
      <c r="B2" s="1">
        <v>454812</v>
      </c>
      <c r="C2" s="2" t="s">
        <v>147</v>
      </c>
      <c r="D2" s="2" t="s">
        <v>39</v>
      </c>
      <c r="E2" s="2" t="s">
        <v>156</v>
      </c>
      <c r="F2" s="2" t="s">
        <v>157</v>
      </c>
      <c r="G2" s="2" t="s">
        <v>158</v>
      </c>
      <c r="H2" s="8">
        <v>45546.487500000003</v>
      </c>
      <c r="I2" s="8">
        <v>45566.618750000001</v>
      </c>
      <c r="J2" s="10" t="s">
        <v>159</v>
      </c>
      <c r="K2" s="10" t="s">
        <v>159</v>
      </c>
      <c r="L2" s="8">
        <v>45546.487500000003</v>
      </c>
      <c r="M2" s="2" t="s">
        <v>20</v>
      </c>
      <c r="N2" s="2" t="s">
        <v>46</v>
      </c>
      <c r="O2" s="2" t="s">
        <v>38</v>
      </c>
      <c r="P2" s="3">
        <v>2526.11</v>
      </c>
      <c r="Q2" s="3">
        <v>2526.11</v>
      </c>
      <c r="R2" s="3">
        <v>505.22</v>
      </c>
      <c r="S2" s="2" t="s">
        <v>30</v>
      </c>
    </row>
    <row r="4" spans="1:19" ht="15.6" x14ac:dyDescent="0.3">
      <c r="Q4" s="18" t="s">
        <v>202</v>
      </c>
      <c r="R4" s="19"/>
      <c r="S4" s="19"/>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4FCF43-48DD-402C-B7D4-63A2C14470C6}">
  <dimension ref="A1:S28"/>
  <sheetViews>
    <sheetView topLeftCell="A16" zoomScale="70" zoomScaleNormal="70" workbookViewId="0">
      <selection activeCell="J4" sqref="J4"/>
    </sheetView>
  </sheetViews>
  <sheetFormatPr defaultRowHeight="15" x14ac:dyDescent="0.25"/>
  <cols>
    <col min="6" max="6" width="66.36328125" bestFit="1" customWidth="1"/>
    <col min="8" max="8" width="16.54296875" bestFit="1" customWidth="1"/>
    <col min="9" max="9" width="0" hidden="1" customWidth="1"/>
    <col min="10" max="11" width="44.54296875" style="11" customWidth="1"/>
    <col min="12" max="12" width="9.26953125" hidden="1" customWidth="1"/>
    <col min="13" max="16" width="0" hidden="1" customWidth="1"/>
  </cols>
  <sheetData>
    <row r="1" spans="1:19" ht="16.2" thickBot="1" x14ac:dyDescent="0.35">
      <c r="A1" s="4" t="s">
        <v>0</v>
      </c>
      <c r="B1" s="4" t="s">
        <v>1</v>
      </c>
      <c r="C1" s="5" t="s">
        <v>2</v>
      </c>
      <c r="D1" s="5" t="s">
        <v>3</v>
      </c>
      <c r="E1" s="5" t="s">
        <v>4</v>
      </c>
      <c r="F1" s="5" t="s">
        <v>5</v>
      </c>
      <c r="G1" s="5" t="s">
        <v>6</v>
      </c>
      <c r="H1" s="7" t="s">
        <v>7</v>
      </c>
      <c r="I1" s="7" t="s">
        <v>8</v>
      </c>
      <c r="J1" s="9" t="s">
        <v>9</v>
      </c>
      <c r="K1" s="9" t="s">
        <v>10</v>
      </c>
      <c r="L1" s="7" t="s">
        <v>11</v>
      </c>
      <c r="M1" s="5" t="s">
        <v>12</v>
      </c>
      <c r="N1" s="5" t="s">
        <v>13</v>
      </c>
      <c r="O1" s="5" t="s">
        <v>14</v>
      </c>
      <c r="P1" s="6" t="s">
        <v>15</v>
      </c>
      <c r="Q1" s="6" t="s">
        <v>16</v>
      </c>
      <c r="R1" s="6" t="s">
        <v>17</v>
      </c>
      <c r="S1" s="5" t="s">
        <v>18</v>
      </c>
    </row>
    <row r="2" spans="1:19" ht="75" x14ac:dyDescent="0.25">
      <c r="A2" s="1">
        <v>519693</v>
      </c>
      <c r="B2" s="1">
        <v>451918</v>
      </c>
      <c r="C2" s="2" t="s">
        <v>19</v>
      </c>
      <c r="D2" s="2" t="s">
        <v>39</v>
      </c>
      <c r="E2" s="2" t="s">
        <v>57</v>
      </c>
      <c r="F2" s="2" t="s">
        <v>58</v>
      </c>
      <c r="G2" s="2" t="s">
        <v>59</v>
      </c>
      <c r="H2" s="8">
        <v>45491.573611111111</v>
      </c>
      <c r="I2" s="8">
        <v>45491.684027777781</v>
      </c>
      <c r="J2" s="10" t="s">
        <v>65</v>
      </c>
      <c r="K2" s="10" t="s">
        <v>176</v>
      </c>
      <c r="L2" s="8">
        <v>45489.57708333333</v>
      </c>
      <c r="M2" s="2" t="s">
        <v>27</v>
      </c>
      <c r="N2" s="2" t="s">
        <v>46</v>
      </c>
      <c r="O2" s="2" t="s">
        <v>29</v>
      </c>
      <c r="P2" s="3">
        <v>25.11</v>
      </c>
      <c r="Q2" s="3">
        <v>25.11</v>
      </c>
      <c r="R2" s="3">
        <v>5.0199999999999996</v>
      </c>
      <c r="S2" s="2" t="s">
        <v>30</v>
      </c>
    </row>
    <row r="3" spans="1:19" ht="120" x14ac:dyDescent="0.25">
      <c r="A3" s="1">
        <v>538415</v>
      </c>
      <c r="B3" s="1">
        <v>466243</v>
      </c>
      <c r="C3" s="2" t="s">
        <v>19</v>
      </c>
      <c r="D3" s="2" t="s">
        <v>21</v>
      </c>
      <c r="E3" s="2" t="s">
        <v>57</v>
      </c>
      <c r="F3" s="2" t="s">
        <v>58</v>
      </c>
      <c r="G3" s="2" t="s">
        <v>59</v>
      </c>
      <c r="H3" s="8">
        <v>45733.374305555553</v>
      </c>
      <c r="I3" s="8">
        <v>45733.384027777778</v>
      </c>
      <c r="J3" s="10" t="s">
        <v>25</v>
      </c>
      <c r="K3" s="10" t="s">
        <v>60</v>
      </c>
      <c r="L3" s="8">
        <v>45733</v>
      </c>
      <c r="M3" s="2" t="s">
        <v>27</v>
      </c>
      <c r="N3" s="2" t="s">
        <v>28</v>
      </c>
      <c r="O3" s="2" t="s">
        <v>29</v>
      </c>
      <c r="P3" s="3">
        <v>31.53</v>
      </c>
      <c r="Q3" s="3">
        <v>31.53</v>
      </c>
      <c r="R3" s="3">
        <v>6.31</v>
      </c>
      <c r="S3" s="2" t="s">
        <v>30</v>
      </c>
    </row>
    <row r="4" spans="1:19" ht="120" x14ac:dyDescent="0.25">
      <c r="A4" s="1">
        <v>536750</v>
      </c>
      <c r="B4" s="1">
        <v>464975</v>
      </c>
      <c r="C4" s="2" t="s">
        <v>19</v>
      </c>
      <c r="D4" s="2" t="s">
        <v>21</v>
      </c>
      <c r="E4" s="2" t="s">
        <v>57</v>
      </c>
      <c r="F4" s="2" t="s">
        <v>58</v>
      </c>
      <c r="G4" s="2" t="s">
        <v>59</v>
      </c>
      <c r="H4" s="8">
        <v>45712.661805555559</v>
      </c>
      <c r="I4" s="8">
        <v>45712.690972222219</v>
      </c>
      <c r="J4" s="10" t="s">
        <v>25</v>
      </c>
      <c r="K4" s="10" t="s">
        <v>60</v>
      </c>
      <c r="L4" s="8">
        <v>45709</v>
      </c>
      <c r="M4" s="2" t="s">
        <v>27</v>
      </c>
      <c r="N4" s="2" t="s">
        <v>28</v>
      </c>
      <c r="O4" s="2" t="s">
        <v>29</v>
      </c>
      <c r="P4" s="3">
        <v>31.53</v>
      </c>
      <c r="Q4" s="3">
        <v>31.53</v>
      </c>
      <c r="R4" s="3">
        <v>6.31</v>
      </c>
      <c r="S4" s="2" t="s">
        <v>30</v>
      </c>
    </row>
    <row r="5" spans="1:19" ht="120" x14ac:dyDescent="0.25">
      <c r="A5" s="1">
        <v>534893</v>
      </c>
      <c r="B5" s="1">
        <v>463600</v>
      </c>
      <c r="C5" s="2" t="s">
        <v>19</v>
      </c>
      <c r="D5" s="2" t="s">
        <v>21</v>
      </c>
      <c r="E5" s="2" t="s">
        <v>57</v>
      </c>
      <c r="F5" s="2" t="s">
        <v>58</v>
      </c>
      <c r="G5" s="2" t="s">
        <v>59</v>
      </c>
      <c r="H5" s="8">
        <v>45687.640277777777</v>
      </c>
      <c r="I5" s="8">
        <v>45687.652083333334</v>
      </c>
      <c r="J5" s="10" t="s">
        <v>25</v>
      </c>
      <c r="K5" s="10" t="s">
        <v>60</v>
      </c>
      <c r="L5" s="8">
        <v>45687</v>
      </c>
      <c r="M5" s="2" t="s">
        <v>27</v>
      </c>
      <c r="N5" s="2" t="s">
        <v>28</v>
      </c>
      <c r="O5" s="2" t="s">
        <v>29</v>
      </c>
      <c r="P5" s="3">
        <v>31.53</v>
      </c>
      <c r="Q5" s="3">
        <v>31.53</v>
      </c>
      <c r="R5" s="3">
        <v>6.31</v>
      </c>
      <c r="S5" s="2" t="s">
        <v>30</v>
      </c>
    </row>
    <row r="6" spans="1:19" ht="120" x14ac:dyDescent="0.25">
      <c r="A6" s="1">
        <v>532281</v>
      </c>
      <c r="B6" s="1">
        <v>461504</v>
      </c>
      <c r="C6" s="2" t="s">
        <v>19</v>
      </c>
      <c r="D6" s="2" t="s">
        <v>21</v>
      </c>
      <c r="E6" s="2" t="s">
        <v>57</v>
      </c>
      <c r="F6" s="2" t="s">
        <v>58</v>
      </c>
      <c r="G6" s="2" t="s">
        <v>59</v>
      </c>
      <c r="H6" s="8">
        <v>45663.536111111112</v>
      </c>
      <c r="I6" s="8">
        <v>45663.543749999997</v>
      </c>
      <c r="J6" s="10" t="s">
        <v>25</v>
      </c>
      <c r="K6" s="10" t="s">
        <v>60</v>
      </c>
      <c r="L6" s="8">
        <v>45656</v>
      </c>
      <c r="M6" s="2" t="s">
        <v>27</v>
      </c>
      <c r="N6" s="2" t="s">
        <v>28</v>
      </c>
      <c r="O6" s="2" t="s">
        <v>29</v>
      </c>
      <c r="P6" s="3">
        <v>31.53</v>
      </c>
      <c r="Q6" s="3">
        <v>31.53</v>
      </c>
      <c r="R6" s="3">
        <v>6.31</v>
      </c>
      <c r="S6" s="2" t="s">
        <v>30</v>
      </c>
    </row>
    <row r="7" spans="1:19" ht="120" x14ac:dyDescent="0.25">
      <c r="A7" s="1">
        <v>530751</v>
      </c>
      <c r="B7" s="1">
        <v>460272</v>
      </c>
      <c r="C7" s="2" t="s">
        <v>19</v>
      </c>
      <c r="D7" s="2" t="s">
        <v>21</v>
      </c>
      <c r="E7" s="2" t="s">
        <v>57</v>
      </c>
      <c r="F7" s="2" t="s">
        <v>58</v>
      </c>
      <c r="G7" s="2" t="s">
        <v>59</v>
      </c>
      <c r="H7" s="8">
        <v>45632.53125</v>
      </c>
      <c r="I7" s="8">
        <v>45632.540277777778</v>
      </c>
      <c r="J7" s="10" t="s">
        <v>25</v>
      </c>
      <c r="K7" s="10" t="s">
        <v>60</v>
      </c>
      <c r="L7" s="8">
        <v>45631</v>
      </c>
      <c r="M7" s="2" t="s">
        <v>27</v>
      </c>
      <c r="N7" s="2" t="s">
        <v>28</v>
      </c>
      <c r="O7" s="2" t="s">
        <v>29</v>
      </c>
      <c r="P7" s="3">
        <v>31.53</v>
      </c>
      <c r="Q7" s="3">
        <v>31.53</v>
      </c>
      <c r="R7" s="3">
        <v>6.31</v>
      </c>
      <c r="S7" s="2" t="s">
        <v>30</v>
      </c>
    </row>
    <row r="8" spans="1:19" ht="120" x14ac:dyDescent="0.25">
      <c r="A8" s="1">
        <v>528571</v>
      </c>
      <c r="B8" s="1">
        <v>458540</v>
      </c>
      <c r="C8" s="2" t="s">
        <v>19</v>
      </c>
      <c r="D8" s="2" t="s">
        <v>21</v>
      </c>
      <c r="E8" s="2" t="s">
        <v>57</v>
      </c>
      <c r="F8" s="2" t="s">
        <v>58</v>
      </c>
      <c r="G8" s="2" t="s">
        <v>59</v>
      </c>
      <c r="H8" s="8">
        <v>45608.363194444442</v>
      </c>
      <c r="I8" s="8">
        <v>45608.384722222225</v>
      </c>
      <c r="J8" s="10" t="s">
        <v>25</v>
      </c>
      <c r="K8" s="10" t="s">
        <v>60</v>
      </c>
      <c r="L8" s="8">
        <v>45607</v>
      </c>
      <c r="M8" s="2" t="s">
        <v>27</v>
      </c>
      <c r="N8" s="2" t="s">
        <v>28</v>
      </c>
      <c r="O8" s="2" t="s">
        <v>29</v>
      </c>
      <c r="P8" s="3">
        <v>31.53</v>
      </c>
      <c r="Q8" s="3">
        <v>31.53</v>
      </c>
      <c r="R8" s="3">
        <v>6.31</v>
      </c>
      <c r="S8" s="2" t="s">
        <v>30</v>
      </c>
    </row>
    <row r="9" spans="1:19" ht="120" x14ac:dyDescent="0.25">
      <c r="A9" s="1">
        <v>526719</v>
      </c>
      <c r="B9" s="1">
        <v>457169</v>
      </c>
      <c r="C9" s="2" t="s">
        <v>19</v>
      </c>
      <c r="D9" s="2" t="s">
        <v>21</v>
      </c>
      <c r="E9" s="2" t="s">
        <v>57</v>
      </c>
      <c r="F9" s="2" t="s">
        <v>58</v>
      </c>
      <c r="G9" s="2" t="s">
        <v>59</v>
      </c>
      <c r="H9" s="8">
        <v>45583.511111111111</v>
      </c>
      <c r="I9" s="8">
        <v>45583.513194444444</v>
      </c>
      <c r="J9" s="10" t="s">
        <v>25</v>
      </c>
      <c r="K9" s="10" t="s">
        <v>60</v>
      </c>
      <c r="L9" s="8">
        <v>45582</v>
      </c>
      <c r="M9" s="2" t="s">
        <v>27</v>
      </c>
      <c r="N9" s="2" t="s">
        <v>28</v>
      </c>
      <c r="O9" s="2" t="s">
        <v>29</v>
      </c>
      <c r="P9" s="3">
        <v>31.53</v>
      </c>
      <c r="Q9" s="3">
        <v>31.53</v>
      </c>
      <c r="R9" s="3">
        <v>6.31</v>
      </c>
      <c r="S9" s="2" t="s">
        <v>30</v>
      </c>
    </row>
    <row r="10" spans="1:19" ht="120" x14ac:dyDescent="0.25">
      <c r="A10" s="1">
        <v>523916</v>
      </c>
      <c r="B10" s="1">
        <v>455010</v>
      </c>
      <c r="C10" s="2" t="s">
        <v>19</v>
      </c>
      <c r="D10" s="2" t="s">
        <v>21</v>
      </c>
      <c r="E10" s="2" t="s">
        <v>57</v>
      </c>
      <c r="F10" s="2" t="s">
        <v>58</v>
      </c>
      <c r="G10" s="2" t="s">
        <v>59</v>
      </c>
      <c r="H10" s="8">
        <v>45559.649305555555</v>
      </c>
      <c r="I10" s="8">
        <v>45559.663194444445</v>
      </c>
      <c r="J10" s="10" t="s">
        <v>25</v>
      </c>
      <c r="K10" s="10" t="s">
        <v>60</v>
      </c>
      <c r="L10" s="8">
        <v>45551</v>
      </c>
      <c r="M10" s="2" t="s">
        <v>27</v>
      </c>
      <c r="N10" s="2" t="s">
        <v>28</v>
      </c>
      <c r="O10" s="2" t="s">
        <v>29</v>
      </c>
      <c r="P10" s="3">
        <v>31.53</v>
      </c>
      <c r="Q10" s="3">
        <v>31.53</v>
      </c>
      <c r="R10" s="3">
        <v>6.31</v>
      </c>
      <c r="S10" s="2" t="s">
        <v>30</v>
      </c>
    </row>
    <row r="11" spans="1:19" ht="120" x14ac:dyDescent="0.25">
      <c r="A11" s="1">
        <v>522085</v>
      </c>
      <c r="B11" s="1">
        <v>453694</v>
      </c>
      <c r="C11" s="2" t="s">
        <v>19</v>
      </c>
      <c r="D11" s="2" t="s">
        <v>21</v>
      </c>
      <c r="E11" s="2" t="s">
        <v>57</v>
      </c>
      <c r="F11" s="2" t="s">
        <v>58</v>
      </c>
      <c r="G11" s="2" t="s">
        <v>59</v>
      </c>
      <c r="H11" s="8">
        <v>45527.5</v>
      </c>
      <c r="I11" s="8">
        <v>45527.504861111112</v>
      </c>
      <c r="J11" s="10" t="s">
        <v>25</v>
      </c>
      <c r="K11" s="10" t="s">
        <v>60</v>
      </c>
      <c r="L11" s="8">
        <v>45527</v>
      </c>
      <c r="M11" s="2" t="s">
        <v>27</v>
      </c>
      <c r="N11" s="2" t="s">
        <v>28</v>
      </c>
      <c r="O11" s="2" t="s">
        <v>29</v>
      </c>
      <c r="P11" s="3">
        <v>31.53</v>
      </c>
      <c r="Q11" s="3">
        <v>31.53</v>
      </c>
      <c r="R11" s="3">
        <v>6.31</v>
      </c>
      <c r="S11" s="2" t="s">
        <v>30</v>
      </c>
    </row>
    <row r="12" spans="1:19" ht="120" x14ac:dyDescent="0.25">
      <c r="A12" s="1">
        <v>520408</v>
      </c>
      <c r="B12" s="1">
        <v>452437</v>
      </c>
      <c r="C12" s="2" t="s">
        <v>19</v>
      </c>
      <c r="D12" s="2" t="s">
        <v>21</v>
      </c>
      <c r="E12" s="2" t="s">
        <v>57</v>
      </c>
      <c r="F12" s="2" t="s">
        <v>58</v>
      </c>
      <c r="G12" s="2" t="s">
        <v>59</v>
      </c>
      <c r="H12" s="8">
        <v>45503.399305555555</v>
      </c>
      <c r="I12" s="8">
        <v>45503.413888888892</v>
      </c>
      <c r="J12" s="10" t="s">
        <v>25</v>
      </c>
      <c r="K12" s="10" t="s">
        <v>60</v>
      </c>
      <c r="L12" s="8">
        <v>45502</v>
      </c>
      <c r="M12" s="2" t="s">
        <v>27</v>
      </c>
      <c r="N12" s="2" t="s">
        <v>28</v>
      </c>
      <c r="O12" s="2" t="s">
        <v>29</v>
      </c>
      <c r="P12" s="3">
        <v>31.53</v>
      </c>
      <c r="Q12" s="3">
        <v>31.53</v>
      </c>
      <c r="R12" s="3">
        <v>6.31</v>
      </c>
      <c r="S12" s="2" t="s">
        <v>30</v>
      </c>
    </row>
    <row r="13" spans="1:19" ht="120" x14ac:dyDescent="0.25">
      <c r="A13" s="1">
        <v>518823</v>
      </c>
      <c r="B13" s="1">
        <v>451263</v>
      </c>
      <c r="C13" s="2" t="s">
        <v>19</v>
      </c>
      <c r="D13" s="2" t="s">
        <v>21</v>
      </c>
      <c r="E13" s="2" t="s">
        <v>57</v>
      </c>
      <c r="F13" s="2" t="s">
        <v>58</v>
      </c>
      <c r="G13" s="2" t="s">
        <v>59</v>
      </c>
      <c r="H13" s="8">
        <v>45478.552777777775</v>
      </c>
      <c r="I13" s="8">
        <v>45478.565972222219</v>
      </c>
      <c r="J13" s="10" t="s">
        <v>25</v>
      </c>
      <c r="K13" s="10" t="s">
        <v>60</v>
      </c>
      <c r="L13" s="8">
        <v>45477</v>
      </c>
      <c r="M13" s="2" t="s">
        <v>27</v>
      </c>
      <c r="N13" s="2" t="s">
        <v>28</v>
      </c>
      <c r="O13" s="2" t="s">
        <v>29</v>
      </c>
      <c r="P13" s="3">
        <v>31.53</v>
      </c>
      <c r="Q13" s="3">
        <v>31.53</v>
      </c>
      <c r="R13" s="3">
        <v>6.31</v>
      </c>
      <c r="S13" s="2" t="s">
        <v>30</v>
      </c>
    </row>
    <row r="14" spans="1:19" ht="120" x14ac:dyDescent="0.25">
      <c r="A14" s="1">
        <v>517315</v>
      </c>
      <c r="B14" s="1">
        <v>450056</v>
      </c>
      <c r="C14" s="2" t="s">
        <v>19</v>
      </c>
      <c r="D14" s="2" t="s">
        <v>21</v>
      </c>
      <c r="E14" s="2" t="s">
        <v>57</v>
      </c>
      <c r="F14" s="2" t="s">
        <v>58</v>
      </c>
      <c r="G14" s="2" t="s">
        <v>59</v>
      </c>
      <c r="H14" s="8">
        <v>45454.618055555555</v>
      </c>
      <c r="I14" s="8">
        <v>45454.628472222219</v>
      </c>
      <c r="J14" s="10" t="s">
        <v>25</v>
      </c>
      <c r="K14" s="10" t="s">
        <v>60</v>
      </c>
      <c r="L14" s="8">
        <v>45451</v>
      </c>
      <c r="M14" s="2" t="s">
        <v>27</v>
      </c>
      <c r="N14" s="2" t="s">
        <v>28</v>
      </c>
      <c r="O14" s="2" t="s">
        <v>29</v>
      </c>
      <c r="P14" s="3">
        <v>31.53</v>
      </c>
      <c r="Q14" s="3">
        <v>31.53</v>
      </c>
      <c r="R14" s="3">
        <v>6.31</v>
      </c>
      <c r="S14" s="2" t="s">
        <v>30</v>
      </c>
    </row>
    <row r="15" spans="1:19" ht="120" x14ac:dyDescent="0.25">
      <c r="A15" s="1">
        <v>515624</v>
      </c>
      <c r="B15" s="1">
        <v>448810</v>
      </c>
      <c r="C15" s="2" t="s">
        <v>19</v>
      </c>
      <c r="D15" s="2" t="s">
        <v>21</v>
      </c>
      <c r="E15" s="2" t="s">
        <v>57</v>
      </c>
      <c r="F15" s="2" t="s">
        <v>58</v>
      </c>
      <c r="G15" s="2" t="s">
        <v>59</v>
      </c>
      <c r="H15" s="8">
        <v>45427.506249999999</v>
      </c>
      <c r="I15" s="8">
        <v>45427.513194444444</v>
      </c>
      <c r="J15" s="10" t="s">
        <v>25</v>
      </c>
      <c r="K15" s="10" t="s">
        <v>60</v>
      </c>
      <c r="L15" s="8">
        <v>45423</v>
      </c>
      <c r="M15" s="2" t="s">
        <v>27</v>
      </c>
      <c r="N15" s="2" t="s">
        <v>28</v>
      </c>
      <c r="O15" s="2" t="s">
        <v>29</v>
      </c>
      <c r="P15" s="3">
        <v>31.53</v>
      </c>
      <c r="Q15" s="3">
        <v>31.53</v>
      </c>
      <c r="R15" s="3">
        <v>6.31</v>
      </c>
      <c r="S15" s="2" t="s">
        <v>30</v>
      </c>
    </row>
    <row r="16" spans="1:19" ht="120" x14ac:dyDescent="0.25">
      <c r="A16" s="1">
        <v>513390</v>
      </c>
      <c r="B16" s="1">
        <v>447404</v>
      </c>
      <c r="C16" s="2" t="s">
        <v>19</v>
      </c>
      <c r="D16" s="2" t="s">
        <v>21</v>
      </c>
      <c r="E16" s="2" t="s">
        <v>57</v>
      </c>
      <c r="F16" s="2" t="s">
        <v>58</v>
      </c>
      <c r="G16" s="2" t="s">
        <v>59</v>
      </c>
      <c r="H16" s="8">
        <v>45400.559027777781</v>
      </c>
      <c r="I16" s="8">
        <v>45400.569444444445</v>
      </c>
      <c r="J16" s="10" t="s">
        <v>25</v>
      </c>
      <c r="K16" s="10" t="s">
        <v>60</v>
      </c>
      <c r="L16" s="8">
        <v>45396</v>
      </c>
      <c r="M16" s="2" t="s">
        <v>27</v>
      </c>
      <c r="N16" s="2" t="s">
        <v>28</v>
      </c>
      <c r="O16" s="2" t="s">
        <v>29</v>
      </c>
      <c r="P16" s="3">
        <v>31.53</v>
      </c>
      <c r="Q16" s="3">
        <v>31.53</v>
      </c>
      <c r="R16" s="3">
        <v>6.31</v>
      </c>
      <c r="S16" s="2" t="s">
        <v>30</v>
      </c>
    </row>
    <row r="17" spans="1:19" ht="45" x14ac:dyDescent="0.25">
      <c r="A17" s="1">
        <v>513950</v>
      </c>
      <c r="B17" s="1">
        <v>447783</v>
      </c>
      <c r="C17" s="2" t="s">
        <v>118</v>
      </c>
      <c r="D17" s="2" t="s">
        <v>39</v>
      </c>
      <c r="E17" s="2" t="s">
        <v>57</v>
      </c>
      <c r="F17" s="2" t="s">
        <v>58</v>
      </c>
      <c r="G17" s="2" t="s">
        <v>59</v>
      </c>
      <c r="H17" s="8">
        <v>45401.656944444447</v>
      </c>
      <c r="I17" s="8">
        <v>45401.67083333333</v>
      </c>
      <c r="J17" s="10" t="s">
        <v>191</v>
      </c>
      <c r="K17" s="10" t="s">
        <v>191</v>
      </c>
      <c r="L17" s="8">
        <v>45401.656944444447</v>
      </c>
      <c r="M17" s="2" t="s">
        <v>20</v>
      </c>
      <c r="N17" s="2" t="s">
        <v>46</v>
      </c>
      <c r="O17" s="2" t="s">
        <v>29</v>
      </c>
      <c r="P17" s="3">
        <v>80</v>
      </c>
      <c r="Q17" s="3">
        <v>80</v>
      </c>
      <c r="R17" s="3">
        <v>16</v>
      </c>
      <c r="S17" s="2" t="s">
        <v>30</v>
      </c>
    </row>
    <row r="18" spans="1:19" ht="300" x14ac:dyDescent="0.25">
      <c r="A18" s="1">
        <v>513416</v>
      </c>
      <c r="B18" s="1">
        <v>447430</v>
      </c>
      <c r="C18" s="2" t="s">
        <v>19</v>
      </c>
      <c r="D18" s="2" t="s">
        <v>198</v>
      </c>
      <c r="E18" s="2" t="s">
        <v>57</v>
      </c>
      <c r="F18" s="2" t="s">
        <v>58</v>
      </c>
      <c r="G18" s="2" t="s">
        <v>59</v>
      </c>
      <c r="H18" s="8">
        <v>45428.40625</v>
      </c>
      <c r="I18" s="8">
        <v>45428.422222222223</v>
      </c>
      <c r="J18" s="10" t="s">
        <v>96</v>
      </c>
      <c r="K18" s="10" t="s">
        <v>199</v>
      </c>
      <c r="L18" s="8">
        <v>45395</v>
      </c>
      <c r="M18" s="2" t="s">
        <v>27</v>
      </c>
      <c r="N18" s="2" t="s">
        <v>28</v>
      </c>
      <c r="O18" s="2" t="s">
        <v>29</v>
      </c>
      <c r="P18" s="3">
        <v>137.38999999999999</v>
      </c>
      <c r="Q18" s="3">
        <v>137.38999999999999</v>
      </c>
      <c r="R18" s="3">
        <v>27.48</v>
      </c>
      <c r="S18" s="2" t="s">
        <v>30</v>
      </c>
    </row>
    <row r="19" spans="1:19" ht="105" x14ac:dyDescent="0.25">
      <c r="A19" s="1">
        <v>533392</v>
      </c>
      <c r="B19" s="1">
        <v>462458</v>
      </c>
      <c r="C19" s="2" t="s">
        <v>19</v>
      </c>
      <c r="D19" s="2" t="s">
        <v>86</v>
      </c>
      <c r="E19" s="2" t="s">
        <v>57</v>
      </c>
      <c r="F19" s="2" t="s">
        <v>58</v>
      </c>
      <c r="G19" s="2" t="s">
        <v>59</v>
      </c>
      <c r="H19" s="8">
        <v>45671.618055555555</v>
      </c>
      <c r="I19" s="8">
        <v>45671.627083333333</v>
      </c>
      <c r="J19" s="10" t="s">
        <v>87</v>
      </c>
      <c r="K19" s="10" t="s">
        <v>88</v>
      </c>
      <c r="L19" s="8">
        <v>45670.42291666667</v>
      </c>
      <c r="M19" s="2" t="s">
        <v>27</v>
      </c>
      <c r="N19" s="2" t="s">
        <v>46</v>
      </c>
      <c r="O19" s="2" t="s">
        <v>29</v>
      </c>
      <c r="P19" s="3">
        <v>153.57</v>
      </c>
      <c r="Q19" s="3">
        <v>153.57</v>
      </c>
      <c r="R19" s="3">
        <v>30.71</v>
      </c>
      <c r="S19" s="2" t="s">
        <v>30</v>
      </c>
    </row>
    <row r="20" spans="1:19" ht="30" x14ac:dyDescent="0.25">
      <c r="A20" s="1">
        <v>526339</v>
      </c>
      <c r="B20" s="1">
        <v>456866</v>
      </c>
      <c r="C20" s="2" t="s">
        <v>132</v>
      </c>
      <c r="D20" s="2" t="s">
        <v>68</v>
      </c>
      <c r="E20" s="2" t="s">
        <v>57</v>
      </c>
      <c r="F20" s="2" t="s">
        <v>58</v>
      </c>
      <c r="G20" s="2" t="s">
        <v>59</v>
      </c>
      <c r="H20" s="8">
        <v>45534.690972222219</v>
      </c>
      <c r="I20" s="8">
        <v>45534.690972222219</v>
      </c>
      <c r="J20" s="10" t="s">
        <v>141</v>
      </c>
      <c r="K20" s="10" t="s">
        <v>141</v>
      </c>
      <c r="L20" s="8">
        <v>45534.69027777778</v>
      </c>
      <c r="M20" s="2" t="s">
        <v>20</v>
      </c>
      <c r="N20" s="2" t="s">
        <v>68</v>
      </c>
      <c r="O20" s="2" t="s">
        <v>29</v>
      </c>
      <c r="P20" s="3">
        <v>200</v>
      </c>
      <c r="Q20" s="3">
        <v>200</v>
      </c>
      <c r="R20" s="3">
        <v>40</v>
      </c>
      <c r="S20" s="2" t="s">
        <v>30</v>
      </c>
    </row>
    <row r="21" spans="1:19" x14ac:dyDescent="0.25">
      <c r="A21" s="1"/>
      <c r="B21" s="1"/>
      <c r="C21" s="2"/>
      <c r="D21" s="2"/>
      <c r="E21" s="2"/>
      <c r="F21" s="2"/>
      <c r="G21" s="2"/>
      <c r="H21" s="8"/>
      <c r="I21" s="8"/>
      <c r="J21" s="10"/>
      <c r="K21" s="10"/>
      <c r="L21" s="8"/>
      <c r="M21" s="2"/>
      <c r="N21" s="2"/>
      <c r="O21" s="2"/>
      <c r="P21" s="3"/>
      <c r="Q21" s="3">
        <f>SUM(Q2:Q20)</f>
        <v>1037.4899999999998</v>
      </c>
      <c r="R21" s="3">
        <f>SUM(R2:R20)</f>
        <v>207.55</v>
      </c>
      <c r="S21" s="2"/>
    </row>
    <row r="22" spans="1:19" ht="15.6" x14ac:dyDescent="0.3">
      <c r="A22" s="1"/>
      <c r="B22" s="1"/>
      <c r="C22" s="2"/>
      <c r="D22" s="2"/>
      <c r="E22" s="2"/>
      <c r="F22" s="2"/>
      <c r="G22" s="2"/>
      <c r="H22" s="8"/>
      <c r="I22" s="8"/>
      <c r="J22" s="10"/>
      <c r="K22" s="10"/>
      <c r="L22" s="8"/>
      <c r="M22" s="2"/>
      <c r="N22" s="2"/>
      <c r="O22" s="2"/>
      <c r="P22" s="3"/>
      <c r="Q22" s="3"/>
      <c r="R22" s="12">
        <f>Q21+R21</f>
        <v>1245.0399999999997</v>
      </c>
      <c r="S22" s="2"/>
    </row>
    <row r="23" spans="1:19" ht="15.6" x14ac:dyDescent="0.3">
      <c r="A23" s="1"/>
      <c r="B23" s="1"/>
      <c r="C23" s="2"/>
      <c r="D23" s="2"/>
      <c r="E23" s="2"/>
      <c r="F23" s="2"/>
      <c r="G23" s="2"/>
      <c r="H23" s="8"/>
      <c r="I23" s="8"/>
      <c r="J23" s="10"/>
      <c r="K23" s="10"/>
      <c r="L23" s="8"/>
      <c r="M23" s="2"/>
      <c r="N23" s="2"/>
      <c r="O23" s="2"/>
      <c r="P23" s="3"/>
      <c r="Q23" s="16" t="s">
        <v>204</v>
      </c>
      <c r="R23" s="17">
        <f>R22/4</f>
        <v>311.25999999999993</v>
      </c>
      <c r="S23" s="2"/>
    </row>
    <row r="24" spans="1:19" x14ac:dyDescent="0.25">
      <c r="A24" s="1"/>
      <c r="B24" s="1"/>
      <c r="C24" s="2"/>
      <c r="D24" s="2"/>
      <c r="E24" s="2"/>
      <c r="F24" s="2"/>
      <c r="G24" s="2"/>
      <c r="H24" s="8"/>
      <c r="I24" s="8"/>
      <c r="J24" s="10"/>
      <c r="K24" s="10"/>
      <c r="L24" s="8"/>
      <c r="M24" s="2"/>
      <c r="N24" s="2"/>
      <c r="O24" s="2"/>
      <c r="P24" s="3"/>
      <c r="Q24" s="3"/>
      <c r="R24" s="3"/>
      <c r="S24" s="15"/>
    </row>
    <row r="25" spans="1:19" ht="30" x14ac:dyDescent="0.25">
      <c r="A25" s="1">
        <v>535442</v>
      </c>
      <c r="B25" s="1">
        <v>463995</v>
      </c>
      <c r="C25" s="2" t="s">
        <v>71</v>
      </c>
      <c r="D25" s="2" t="s">
        <v>68</v>
      </c>
      <c r="E25" s="2" t="s">
        <v>57</v>
      </c>
      <c r="F25" s="2" t="s">
        <v>58</v>
      </c>
      <c r="G25" s="2" t="s">
        <v>59</v>
      </c>
      <c r="H25" s="8">
        <v>45747.631944444445</v>
      </c>
      <c r="I25" s="8">
        <v>45747.631944444445</v>
      </c>
      <c r="J25" s="10" t="s">
        <v>79</v>
      </c>
      <c r="K25" s="10" t="s">
        <v>79</v>
      </c>
      <c r="L25" s="8">
        <v>45693.684027777781</v>
      </c>
      <c r="M25" s="2" t="s">
        <v>20</v>
      </c>
      <c r="N25" s="2" t="s">
        <v>68</v>
      </c>
      <c r="O25" s="2" t="s">
        <v>29</v>
      </c>
      <c r="P25" s="3">
        <v>3053.76</v>
      </c>
      <c r="Q25" s="3">
        <v>3053.76</v>
      </c>
      <c r="R25" s="3">
        <v>610.75</v>
      </c>
      <c r="S25" s="2" t="s">
        <v>30</v>
      </c>
    </row>
    <row r="26" spans="1:19" ht="15.6" x14ac:dyDescent="0.3">
      <c r="Q26" s="18" t="s">
        <v>203</v>
      </c>
      <c r="R26" s="19"/>
      <c r="S26" s="19"/>
    </row>
    <row r="28" spans="1:19" x14ac:dyDescent="0.25">
      <c r="P28" s="19" t="s">
        <v>214</v>
      </c>
      <c r="Q28" s="19"/>
      <c r="R28" s="16">
        <f>R23+250</f>
        <v>561.26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F2471B-ABE7-471A-AF16-E4C036695E0A}">
  <dimension ref="A1:S4"/>
  <sheetViews>
    <sheetView workbookViewId="0">
      <selection activeCell="H19" sqref="H19"/>
    </sheetView>
  </sheetViews>
  <sheetFormatPr defaultRowHeight="15" x14ac:dyDescent="0.25"/>
  <cols>
    <col min="10" max="11" width="28.6328125" style="11" customWidth="1"/>
  </cols>
  <sheetData>
    <row r="1" spans="1:19" ht="16.2" thickBot="1" x14ac:dyDescent="0.35">
      <c r="A1" s="4" t="s">
        <v>0</v>
      </c>
      <c r="B1" s="4" t="s">
        <v>1</v>
      </c>
      <c r="C1" s="5" t="s">
        <v>2</v>
      </c>
      <c r="D1" s="5" t="s">
        <v>3</v>
      </c>
      <c r="E1" s="5" t="s">
        <v>4</v>
      </c>
      <c r="F1" s="5" t="s">
        <v>5</v>
      </c>
      <c r="G1" s="5" t="s">
        <v>6</v>
      </c>
      <c r="H1" s="7" t="s">
        <v>7</v>
      </c>
      <c r="I1" s="7" t="s">
        <v>8</v>
      </c>
      <c r="J1" s="9" t="s">
        <v>9</v>
      </c>
      <c r="K1" s="9" t="s">
        <v>10</v>
      </c>
      <c r="L1" s="7" t="s">
        <v>11</v>
      </c>
      <c r="M1" s="5" t="s">
        <v>12</v>
      </c>
      <c r="N1" s="5" t="s">
        <v>13</v>
      </c>
      <c r="O1" s="5" t="s">
        <v>14</v>
      </c>
      <c r="P1" s="6" t="s">
        <v>15</v>
      </c>
      <c r="Q1" s="6" t="s">
        <v>16</v>
      </c>
      <c r="R1" s="6" t="s">
        <v>17</v>
      </c>
      <c r="S1" s="5" t="s">
        <v>18</v>
      </c>
    </row>
    <row r="2" spans="1:19" ht="105" x14ac:dyDescent="0.25">
      <c r="A2" s="1">
        <v>538427</v>
      </c>
      <c r="B2" s="1">
        <v>466251</v>
      </c>
      <c r="C2" s="2" t="s">
        <v>19</v>
      </c>
      <c r="D2" s="2" t="s">
        <v>39</v>
      </c>
      <c r="E2" s="2" t="s">
        <v>48</v>
      </c>
      <c r="F2" s="2" t="s">
        <v>49</v>
      </c>
      <c r="G2" s="2" t="s">
        <v>50</v>
      </c>
      <c r="H2" s="8">
        <v>45735.568749999999</v>
      </c>
      <c r="I2" s="8">
        <v>45735.586805555555</v>
      </c>
      <c r="J2" s="10" t="s">
        <v>43</v>
      </c>
      <c r="K2" s="10" t="s">
        <v>51</v>
      </c>
      <c r="L2" s="8">
        <v>45733.361805555556</v>
      </c>
      <c r="M2" s="2" t="s">
        <v>45</v>
      </c>
      <c r="N2" s="2" t="s">
        <v>46</v>
      </c>
      <c r="O2" s="2" t="s">
        <v>29</v>
      </c>
      <c r="P2" s="3">
        <v>17.72</v>
      </c>
      <c r="Q2" s="3">
        <v>17.72</v>
      </c>
      <c r="R2" s="3">
        <v>3.54</v>
      </c>
      <c r="S2" s="2" t="s">
        <v>30</v>
      </c>
    </row>
    <row r="3" spans="1:19" x14ac:dyDescent="0.25">
      <c r="Q3" s="3">
        <f>Q2+R2</f>
        <v>21.259999999999998</v>
      </c>
    </row>
    <row r="4" spans="1:19" x14ac:dyDescent="0.25">
      <c r="P4" s="19" t="s">
        <v>204</v>
      </c>
      <c r="Q4" s="19">
        <f>Q3/8</f>
        <v>2.6574999999999998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DBEA2E-0E3C-4C55-B9E4-53A97DEA78EE}">
  <dimension ref="A1:S22"/>
  <sheetViews>
    <sheetView topLeftCell="B11" zoomScale="80" zoomScaleNormal="80" workbookViewId="0">
      <selection activeCell="F12" sqref="F1:F1048576"/>
    </sheetView>
  </sheetViews>
  <sheetFormatPr defaultRowHeight="15" x14ac:dyDescent="0.25"/>
  <cols>
    <col min="6" max="6" width="73.54296875" bestFit="1" customWidth="1"/>
    <col min="8" max="8" width="16.54296875" bestFit="1" customWidth="1"/>
    <col min="9" max="9" width="17" hidden="1" customWidth="1"/>
    <col min="10" max="11" width="49.7265625" style="11" customWidth="1"/>
    <col min="12" max="16" width="0" hidden="1" customWidth="1"/>
  </cols>
  <sheetData>
    <row r="1" spans="1:19" ht="16.2" thickBot="1" x14ac:dyDescent="0.35">
      <c r="A1" s="4" t="s">
        <v>0</v>
      </c>
      <c r="B1" s="4" t="s">
        <v>1</v>
      </c>
      <c r="C1" s="5" t="s">
        <v>2</v>
      </c>
      <c r="D1" s="5" t="s">
        <v>3</v>
      </c>
      <c r="E1" s="5" t="s">
        <v>4</v>
      </c>
      <c r="F1" s="5" t="s">
        <v>5</v>
      </c>
      <c r="G1" s="5" t="s">
        <v>6</v>
      </c>
      <c r="H1" s="7" t="s">
        <v>7</v>
      </c>
      <c r="I1" s="7" t="s">
        <v>8</v>
      </c>
      <c r="J1" s="9" t="s">
        <v>9</v>
      </c>
      <c r="K1" s="9" t="s">
        <v>10</v>
      </c>
      <c r="L1" s="7" t="s">
        <v>11</v>
      </c>
      <c r="M1" s="5" t="s">
        <v>12</v>
      </c>
      <c r="N1" s="5" t="s">
        <v>13</v>
      </c>
      <c r="O1" s="5" t="s">
        <v>14</v>
      </c>
      <c r="P1" s="6" t="s">
        <v>15</v>
      </c>
      <c r="Q1" s="6" t="s">
        <v>16</v>
      </c>
      <c r="R1" s="6" t="s">
        <v>17</v>
      </c>
      <c r="S1" s="5" t="s">
        <v>18</v>
      </c>
    </row>
    <row r="2" spans="1:19" ht="60" x14ac:dyDescent="0.25">
      <c r="A2" s="1">
        <v>523855</v>
      </c>
      <c r="B2" s="1">
        <v>454972</v>
      </c>
      <c r="C2" s="2" t="s">
        <v>19</v>
      </c>
      <c r="D2" s="2" t="s">
        <v>86</v>
      </c>
      <c r="E2" s="2" t="s">
        <v>33</v>
      </c>
      <c r="F2" s="2" t="s">
        <v>34</v>
      </c>
      <c r="G2" s="2" t="s">
        <v>35</v>
      </c>
      <c r="H2" s="8">
        <v>45552.615277777775</v>
      </c>
      <c r="I2" s="8">
        <v>45552.615277777775</v>
      </c>
      <c r="J2" s="10" t="s">
        <v>150</v>
      </c>
      <c r="K2" s="10" t="s">
        <v>151</v>
      </c>
      <c r="L2" s="8">
        <v>45548.473611111112</v>
      </c>
      <c r="M2" s="2" t="s">
        <v>152</v>
      </c>
      <c r="N2" s="2" t="s">
        <v>46</v>
      </c>
      <c r="O2" s="2" t="s">
        <v>38</v>
      </c>
      <c r="P2" s="3">
        <v>29.5</v>
      </c>
      <c r="Q2" s="3">
        <v>29.5</v>
      </c>
      <c r="R2" s="3">
        <v>5.9</v>
      </c>
      <c r="S2" s="2" t="s">
        <v>30</v>
      </c>
    </row>
    <row r="3" spans="1:19" ht="75" x14ac:dyDescent="0.25">
      <c r="A3" s="1">
        <v>538271</v>
      </c>
      <c r="B3" s="1">
        <v>466125</v>
      </c>
      <c r="C3" s="2" t="s">
        <v>19</v>
      </c>
      <c r="D3" s="2" t="s">
        <v>21</v>
      </c>
      <c r="E3" s="2" t="s">
        <v>33</v>
      </c>
      <c r="F3" s="2" t="s">
        <v>34</v>
      </c>
      <c r="G3" s="2" t="s">
        <v>35</v>
      </c>
      <c r="H3" s="8">
        <v>45733.381249999999</v>
      </c>
      <c r="I3" s="8">
        <v>45733.388194444444</v>
      </c>
      <c r="J3" s="10" t="s">
        <v>25</v>
      </c>
      <c r="K3" s="10" t="s">
        <v>64</v>
      </c>
      <c r="L3" s="8">
        <v>45729</v>
      </c>
      <c r="M3" s="2" t="s">
        <v>27</v>
      </c>
      <c r="N3" s="2" t="s">
        <v>28</v>
      </c>
      <c r="O3" s="2" t="s">
        <v>38</v>
      </c>
      <c r="P3" s="3">
        <v>31.53</v>
      </c>
      <c r="Q3" s="3">
        <v>31.53</v>
      </c>
      <c r="R3" s="3">
        <v>6.31</v>
      </c>
      <c r="S3" s="2" t="s">
        <v>30</v>
      </c>
    </row>
    <row r="4" spans="1:19" ht="75" x14ac:dyDescent="0.25">
      <c r="A4" s="1">
        <v>536063</v>
      </c>
      <c r="B4" s="1">
        <v>464462</v>
      </c>
      <c r="C4" s="2" t="s">
        <v>19</v>
      </c>
      <c r="D4" s="2" t="s">
        <v>21</v>
      </c>
      <c r="E4" s="2" t="s">
        <v>33</v>
      </c>
      <c r="F4" s="2" t="s">
        <v>34</v>
      </c>
      <c r="G4" s="2" t="s">
        <v>35</v>
      </c>
      <c r="H4" s="8">
        <v>45708.438194444447</v>
      </c>
      <c r="I4" s="8">
        <v>45708.44027777778</v>
      </c>
      <c r="J4" s="10" t="s">
        <v>25</v>
      </c>
      <c r="K4" s="10" t="s">
        <v>64</v>
      </c>
      <c r="L4" s="8">
        <v>45701</v>
      </c>
      <c r="M4" s="2" t="s">
        <v>27</v>
      </c>
      <c r="N4" s="2" t="s">
        <v>28</v>
      </c>
      <c r="O4" s="2" t="s">
        <v>38</v>
      </c>
      <c r="P4" s="3">
        <v>31.53</v>
      </c>
      <c r="Q4" s="3">
        <v>31.53</v>
      </c>
      <c r="R4" s="3">
        <v>6.31</v>
      </c>
      <c r="S4" s="2" t="s">
        <v>30</v>
      </c>
    </row>
    <row r="5" spans="1:19" ht="75" x14ac:dyDescent="0.25">
      <c r="A5" s="1">
        <v>533333</v>
      </c>
      <c r="B5" s="1">
        <v>462414</v>
      </c>
      <c r="C5" s="2" t="s">
        <v>19</v>
      </c>
      <c r="D5" s="2" t="s">
        <v>21</v>
      </c>
      <c r="E5" s="2" t="s">
        <v>33</v>
      </c>
      <c r="F5" s="2" t="s">
        <v>34</v>
      </c>
      <c r="G5" s="2" t="s">
        <v>35</v>
      </c>
      <c r="H5" s="8">
        <v>45677.654166666667</v>
      </c>
      <c r="I5" s="8">
        <v>45677.65625</v>
      </c>
      <c r="J5" s="10" t="s">
        <v>25</v>
      </c>
      <c r="K5" s="10" t="s">
        <v>64</v>
      </c>
      <c r="L5" s="8">
        <v>45668</v>
      </c>
      <c r="M5" s="2" t="s">
        <v>27</v>
      </c>
      <c r="N5" s="2" t="s">
        <v>28</v>
      </c>
      <c r="O5" s="2" t="s">
        <v>38</v>
      </c>
      <c r="P5" s="3">
        <v>31.53</v>
      </c>
      <c r="Q5" s="3">
        <v>31.53</v>
      </c>
      <c r="R5" s="3">
        <v>6.31</v>
      </c>
      <c r="S5" s="2" t="s">
        <v>30</v>
      </c>
    </row>
    <row r="6" spans="1:19" ht="75" x14ac:dyDescent="0.25">
      <c r="A6" s="1">
        <v>531391</v>
      </c>
      <c r="B6" s="1">
        <v>460785</v>
      </c>
      <c r="C6" s="2" t="s">
        <v>19</v>
      </c>
      <c r="D6" s="2" t="s">
        <v>21</v>
      </c>
      <c r="E6" s="2" t="s">
        <v>33</v>
      </c>
      <c r="F6" s="2" t="s">
        <v>34</v>
      </c>
      <c r="G6" s="2" t="s">
        <v>35</v>
      </c>
      <c r="H6" s="8">
        <v>45644.671527777777</v>
      </c>
      <c r="I6" s="8">
        <v>45644.68472222222</v>
      </c>
      <c r="J6" s="10" t="s">
        <v>25</v>
      </c>
      <c r="K6" s="10" t="s">
        <v>64</v>
      </c>
      <c r="L6" s="8">
        <v>45638</v>
      </c>
      <c r="M6" s="2" t="s">
        <v>27</v>
      </c>
      <c r="N6" s="2" t="s">
        <v>28</v>
      </c>
      <c r="O6" s="2" t="s">
        <v>38</v>
      </c>
      <c r="P6" s="3">
        <v>31.53</v>
      </c>
      <c r="Q6" s="3">
        <v>31.53</v>
      </c>
      <c r="R6" s="3">
        <v>6.31</v>
      </c>
      <c r="S6" s="2" t="s">
        <v>30</v>
      </c>
    </row>
    <row r="7" spans="1:19" ht="75" x14ac:dyDescent="0.25">
      <c r="A7" s="1">
        <v>529168</v>
      </c>
      <c r="B7" s="1">
        <v>458968</v>
      </c>
      <c r="C7" s="2" t="s">
        <v>19</v>
      </c>
      <c r="D7" s="2" t="s">
        <v>21</v>
      </c>
      <c r="E7" s="2" t="s">
        <v>33</v>
      </c>
      <c r="F7" s="2" t="s">
        <v>34</v>
      </c>
      <c r="G7" s="2" t="s">
        <v>35</v>
      </c>
      <c r="H7" s="8">
        <v>45615.674305555556</v>
      </c>
      <c r="I7" s="8">
        <v>45615.686805555553</v>
      </c>
      <c r="J7" s="10" t="s">
        <v>25</v>
      </c>
      <c r="K7" s="10" t="s">
        <v>64</v>
      </c>
      <c r="L7" s="8">
        <v>45612</v>
      </c>
      <c r="M7" s="2" t="s">
        <v>27</v>
      </c>
      <c r="N7" s="2" t="s">
        <v>28</v>
      </c>
      <c r="O7" s="2" t="s">
        <v>38</v>
      </c>
      <c r="P7" s="3">
        <v>31.53</v>
      </c>
      <c r="Q7" s="3">
        <v>31.53</v>
      </c>
      <c r="R7" s="3">
        <v>6.31</v>
      </c>
      <c r="S7" s="2" t="s">
        <v>30</v>
      </c>
    </row>
    <row r="8" spans="1:19" ht="75" x14ac:dyDescent="0.25">
      <c r="A8" s="1">
        <v>526080</v>
      </c>
      <c r="B8" s="1">
        <v>456672</v>
      </c>
      <c r="C8" s="2" t="s">
        <v>19</v>
      </c>
      <c r="D8" s="2" t="s">
        <v>21</v>
      </c>
      <c r="E8" s="2" t="s">
        <v>33</v>
      </c>
      <c r="F8" s="2" t="s">
        <v>34</v>
      </c>
      <c r="G8" s="2" t="s">
        <v>35</v>
      </c>
      <c r="H8" s="8">
        <v>45588.340277777781</v>
      </c>
      <c r="I8" s="8">
        <v>45588.34375</v>
      </c>
      <c r="J8" s="10" t="s">
        <v>25</v>
      </c>
      <c r="K8" s="10" t="s">
        <v>64</v>
      </c>
      <c r="L8" s="8">
        <v>45575</v>
      </c>
      <c r="M8" s="2" t="s">
        <v>27</v>
      </c>
      <c r="N8" s="2" t="s">
        <v>28</v>
      </c>
      <c r="O8" s="2" t="s">
        <v>38</v>
      </c>
      <c r="P8" s="3">
        <v>31.53</v>
      </c>
      <c r="Q8" s="3">
        <v>31.53</v>
      </c>
      <c r="R8" s="3">
        <v>6.31</v>
      </c>
      <c r="S8" s="2" t="s">
        <v>30</v>
      </c>
    </row>
    <row r="9" spans="1:19" ht="75" x14ac:dyDescent="0.25">
      <c r="A9" s="1">
        <v>523926</v>
      </c>
      <c r="B9" s="1">
        <v>455020</v>
      </c>
      <c r="C9" s="2" t="s">
        <v>19</v>
      </c>
      <c r="D9" s="2" t="s">
        <v>21</v>
      </c>
      <c r="E9" s="2" t="s">
        <v>33</v>
      </c>
      <c r="F9" s="2" t="s">
        <v>34</v>
      </c>
      <c r="G9" s="2" t="s">
        <v>35</v>
      </c>
      <c r="H9" s="8">
        <v>45552.600694444445</v>
      </c>
      <c r="I9" s="8">
        <v>45552.609722222223</v>
      </c>
      <c r="J9" s="10" t="s">
        <v>25</v>
      </c>
      <c r="K9" s="10" t="s">
        <v>64</v>
      </c>
      <c r="L9" s="8">
        <v>45551</v>
      </c>
      <c r="M9" s="2" t="s">
        <v>27</v>
      </c>
      <c r="N9" s="2" t="s">
        <v>28</v>
      </c>
      <c r="O9" s="2" t="s">
        <v>38</v>
      </c>
      <c r="P9" s="3">
        <v>31.53</v>
      </c>
      <c r="Q9" s="3">
        <v>31.53</v>
      </c>
      <c r="R9" s="3">
        <v>6.31</v>
      </c>
      <c r="S9" s="2" t="s">
        <v>30</v>
      </c>
    </row>
    <row r="10" spans="1:19" ht="75" x14ac:dyDescent="0.25">
      <c r="A10" s="1">
        <v>521977</v>
      </c>
      <c r="B10" s="1">
        <v>453610</v>
      </c>
      <c r="C10" s="2" t="s">
        <v>19</v>
      </c>
      <c r="D10" s="2" t="s">
        <v>21</v>
      </c>
      <c r="E10" s="2" t="s">
        <v>33</v>
      </c>
      <c r="F10" s="2" t="s">
        <v>34</v>
      </c>
      <c r="G10" s="2" t="s">
        <v>35</v>
      </c>
      <c r="H10" s="8">
        <v>45527.647916666669</v>
      </c>
      <c r="I10" s="8">
        <v>45527.661805555559</v>
      </c>
      <c r="J10" s="10" t="s">
        <v>25</v>
      </c>
      <c r="K10" s="10" t="s">
        <v>64</v>
      </c>
      <c r="L10" s="8">
        <v>45526</v>
      </c>
      <c r="M10" s="2" t="s">
        <v>27</v>
      </c>
      <c r="N10" s="2" t="s">
        <v>28</v>
      </c>
      <c r="O10" s="2" t="s">
        <v>38</v>
      </c>
      <c r="P10" s="3">
        <v>31.53</v>
      </c>
      <c r="Q10" s="3">
        <v>31.53</v>
      </c>
      <c r="R10" s="3">
        <v>6.31</v>
      </c>
      <c r="S10" s="2" t="s">
        <v>30</v>
      </c>
    </row>
    <row r="11" spans="1:19" ht="75" x14ac:dyDescent="0.25">
      <c r="A11" s="1">
        <v>520421</v>
      </c>
      <c r="B11" s="1">
        <v>452450</v>
      </c>
      <c r="C11" s="2" t="s">
        <v>19</v>
      </c>
      <c r="D11" s="2" t="s">
        <v>21</v>
      </c>
      <c r="E11" s="2" t="s">
        <v>33</v>
      </c>
      <c r="F11" s="2" t="s">
        <v>34</v>
      </c>
      <c r="G11" s="2" t="s">
        <v>35</v>
      </c>
      <c r="H11" s="8">
        <v>45502.631249999999</v>
      </c>
      <c r="I11" s="8">
        <v>45502.665972222225</v>
      </c>
      <c r="J11" s="10" t="s">
        <v>25</v>
      </c>
      <c r="K11" s="10" t="s">
        <v>64</v>
      </c>
      <c r="L11" s="8">
        <v>45500</v>
      </c>
      <c r="M11" s="2" t="s">
        <v>27</v>
      </c>
      <c r="N11" s="2" t="s">
        <v>28</v>
      </c>
      <c r="O11" s="2" t="s">
        <v>38</v>
      </c>
      <c r="P11" s="3">
        <v>31.53</v>
      </c>
      <c r="Q11" s="3">
        <v>31.53</v>
      </c>
      <c r="R11" s="3">
        <v>6.31</v>
      </c>
      <c r="S11" s="2" t="s">
        <v>30</v>
      </c>
    </row>
    <row r="12" spans="1:19" ht="75" x14ac:dyDescent="0.25">
      <c r="A12" s="1">
        <v>518479</v>
      </c>
      <c r="B12" s="1">
        <v>450997</v>
      </c>
      <c r="C12" s="2" t="s">
        <v>19</v>
      </c>
      <c r="D12" s="2" t="s">
        <v>21</v>
      </c>
      <c r="E12" s="2" t="s">
        <v>33</v>
      </c>
      <c r="F12" s="2" t="s">
        <v>34</v>
      </c>
      <c r="G12" s="2" t="s">
        <v>35</v>
      </c>
      <c r="H12" s="8">
        <v>45476.441666666666</v>
      </c>
      <c r="I12" s="8">
        <v>45476.456944444442</v>
      </c>
      <c r="J12" s="10" t="s">
        <v>25</v>
      </c>
      <c r="K12" s="10" t="s">
        <v>64</v>
      </c>
      <c r="L12" s="8">
        <v>45471</v>
      </c>
      <c r="M12" s="2" t="s">
        <v>27</v>
      </c>
      <c r="N12" s="2" t="s">
        <v>28</v>
      </c>
      <c r="O12" s="2" t="s">
        <v>38</v>
      </c>
      <c r="P12" s="3">
        <v>31.53</v>
      </c>
      <c r="Q12" s="3">
        <v>31.53</v>
      </c>
      <c r="R12" s="3">
        <v>6.31</v>
      </c>
      <c r="S12" s="2" t="s">
        <v>30</v>
      </c>
    </row>
    <row r="13" spans="1:19" ht="75" x14ac:dyDescent="0.25">
      <c r="A13" s="1">
        <v>516920</v>
      </c>
      <c r="B13" s="1">
        <v>449770</v>
      </c>
      <c r="C13" s="2" t="s">
        <v>19</v>
      </c>
      <c r="D13" s="2" t="s">
        <v>21</v>
      </c>
      <c r="E13" s="2" t="s">
        <v>33</v>
      </c>
      <c r="F13" s="2" t="s">
        <v>34</v>
      </c>
      <c r="G13" s="2" t="s">
        <v>35</v>
      </c>
      <c r="H13" s="8">
        <v>45448.667361111111</v>
      </c>
      <c r="I13" s="8">
        <v>45448.686111111114</v>
      </c>
      <c r="J13" s="10" t="s">
        <v>25</v>
      </c>
      <c r="K13" s="10" t="s">
        <v>64</v>
      </c>
      <c r="L13" s="8">
        <v>45444</v>
      </c>
      <c r="M13" s="2" t="s">
        <v>27</v>
      </c>
      <c r="N13" s="2" t="s">
        <v>28</v>
      </c>
      <c r="O13" s="2" t="s">
        <v>38</v>
      </c>
      <c r="P13" s="3">
        <v>31.53</v>
      </c>
      <c r="Q13" s="3">
        <v>31.53</v>
      </c>
      <c r="R13" s="3">
        <v>6.31</v>
      </c>
      <c r="S13" s="2" t="s">
        <v>30</v>
      </c>
    </row>
    <row r="14" spans="1:19" ht="75" x14ac:dyDescent="0.25">
      <c r="A14" s="1">
        <v>514526</v>
      </c>
      <c r="B14" s="1">
        <v>448121</v>
      </c>
      <c r="C14" s="2" t="s">
        <v>19</v>
      </c>
      <c r="D14" s="2" t="s">
        <v>21</v>
      </c>
      <c r="E14" s="2" t="s">
        <v>33</v>
      </c>
      <c r="F14" s="2" t="s">
        <v>34</v>
      </c>
      <c r="G14" s="2" t="s">
        <v>35</v>
      </c>
      <c r="H14" s="8">
        <v>45420.627083333333</v>
      </c>
      <c r="I14" s="8">
        <v>45420.631249999999</v>
      </c>
      <c r="J14" s="10" t="s">
        <v>25</v>
      </c>
      <c r="K14" s="10" t="s">
        <v>64</v>
      </c>
      <c r="L14" s="8">
        <v>45410</v>
      </c>
      <c r="M14" s="2" t="s">
        <v>27</v>
      </c>
      <c r="N14" s="2" t="s">
        <v>28</v>
      </c>
      <c r="O14" s="2" t="s">
        <v>38</v>
      </c>
      <c r="P14" s="3">
        <v>31.53</v>
      </c>
      <c r="Q14" s="3">
        <v>31.53</v>
      </c>
      <c r="R14" s="3">
        <v>6.31</v>
      </c>
      <c r="S14" s="2" t="s">
        <v>30</v>
      </c>
    </row>
    <row r="15" spans="1:19" ht="75" x14ac:dyDescent="0.25">
      <c r="A15" s="1">
        <v>512278</v>
      </c>
      <c r="B15" s="1">
        <v>446629</v>
      </c>
      <c r="C15" s="2" t="s">
        <v>19</v>
      </c>
      <c r="D15" s="2" t="s">
        <v>21</v>
      </c>
      <c r="E15" s="2" t="s">
        <v>33</v>
      </c>
      <c r="F15" s="2" t="s">
        <v>34</v>
      </c>
      <c r="G15" s="2" t="s">
        <v>35</v>
      </c>
      <c r="H15" s="8">
        <v>45387.427777777775</v>
      </c>
      <c r="I15" s="8">
        <v>45387.45208333333</v>
      </c>
      <c r="J15" s="10" t="s">
        <v>25</v>
      </c>
      <c r="K15" s="10" t="s">
        <v>64</v>
      </c>
      <c r="L15" s="8">
        <v>45382</v>
      </c>
      <c r="M15" s="2" t="s">
        <v>27</v>
      </c>
      <c r="N15" s="2" t="s">
        <v>28</v>
      </c>
      <c r="O15" s="2" t="s">
        <v>38</v>
      </c>
      <c r="P15" s="3">
        <v>31.53</v>
      </c>
      <c r="Q15" s="3">
        <v>31.53</v>
      </c>
      <c r="R15" s="3">
        <v>6.31</v>
      </c>
      <c r="S15" s="2" t="s">
        <v>30</v>
      </c>
    </row>
    <row r="16" spans="1:19" ht="45" x14ac:dyDescent="0.25">
      <c r="A16" s="1">
        <v>527594</v>
      </c>
      <c r="B16" s="1">
        <v>457825</v>
      </c>
      <c r="C16" s="2" t="s">
        <v>19</v>
      </c>
      <c r="D16" s="2" t="s">
        <v>39</v>
      </c>
      <c r="E16" s="2" t="s">
        <v>33</v>
      </c>
      <c r="F16" s="2" t="s">
        <v>34</v>
      </c>
      <c r="G16" s="2" t="s">
        <v>35</v>
      </c>
      <c r="H16" s="8">
        <v>45595.381944444445</v>
      </c>
      <c r="I16" s="8">
        <v>45595.402777777781</v>
      </c>
      <c r="J16" s="10" t="s">
        <v>65</v>
      </c>
      <c r="K16" s="10" t="s">
        <v>131</v>
      </c>
      <c r="L16" s="8">
        <v>45593.427083333336</v>
      </c>
      <c r="M16" s="2" t="s">
        <v>98</v>
      </c>
      <c r="N16" s="2" t="s">
        <v>46</v>
      </c>
      <c r="O16" s="2" t="s">
        <v>38</v>
      </c>
      <c r="P16" s="3">
        <v>76.599999999999994</v>
      </c>
      <c r="Q16" s="3">
        <v>76.61</v>
      </c>
      <c r="R16" s="3">
        <v>15.32</v>
      </c>
      <c r="S16" s="2" t="s">
        <v>30</v>
      </c>
    </row>
    <row r="17" spans="1:19" x14ac:dyDescent="0.25">
      <c r="A17" s="1">
        <v>539164</v>
      </c>
      <c r="B17" s="1">
        <v>466770</v>
      </c>
      <c r="C17" s="2" t="s">
        <v>31</v>
      </c>
      <c r="D17" s="2" t="s">
        <v>32</v>
      </c>
      <c r="E17" s="2" t="s">
        <v>33</v>
      </c>
      <c r="F17" s="2" t="s">
        <v>34</v>
      </c>
      <c r="G17" s="2" t="s">
        <v>35</v>
      </c>
      <c r="H17" s="8"/>
      <c r="I17" s="8"/>
      <c r="J17" s="10" t="s">
        <v>36</v>
      </c>
      <c r="K17" s="10" t="s">
        <v>36</v>
      </c>
      <c r="L17" s="8">
        <v>45742.467361111114</v>
      </c>
      <c r="M17" s="2" t="s">
        <v>20</v>
      </c>
      <c r="N17" s="2" t="s">
        <v>37</v>
      </c>
      <c r="O17" s="2" t="s">
        <v>38</v>
      </c>
      <c r="P17" s="3">
        <v>0</v>
      </c>
      <c r="Q17" s="3">
        <v>120</v>
      </c>
      <c r="R17" s="3">
        <v>24</v>
      </c>
      <c r="S17" s="2" t="s">
        <v>30</v>
      </c>
    </row>
    <row r="18" spans="1:19" ht="45" x14ac:dyDescent="0.25">
      <c r="A18" s="1">
        <v>528008</v>
      </c>
      <c r="B18" s="1">
        <v>458137</v>
      </c>
      <c r="C18" s="2" t="s">
        <v>19</v>
      </c>
      <c r="D18" s="2" t="s">
        <v>100</v>
      </c>
      <c r="E18" s="2" t="s">
        <v>33</v>
      </c>
      <c r="F18" s="2" t="s">
        <v>34</v>
      </c>
      <c r="G18" s="2" t="s">
        <v>35</v>
      </c>
      <c r="H18" s="8">
        <v>45597.567361111112</v>
      </c>
      <c r="I18" s="8">
        <v>45597.576388888891</v>
      </c>
      <c r="J18" s="10" t="s">
        <v>65</v>
      </c>
      <c r="K18" s="10" t="s">
        <v>124</v>
      </c>
      <c r="L18" s="8">
        <v>45597.508333333331</v>
      </c>
      <c r="M18" s="2" t="s">
        <v>27</v>
      </c>
      <c r="N18" s="2" t="s">
        <v>46</v>
      </c>
      <c r="O18" s="2" t="s">
        <v>38</v>
      </c>
      <c r="P18" s="3">
        <v>345.15</v>
      </c>
      <c r="Q18" s="3">
        <v>345.15</v>
      </c>
      <c r="R18" s="3">
        <v>69.03</v>
      </c>
      <c r="S18" s="2" t="s">
        <v>30</v>
      </c>
    </row>
    <row r="19" spans="1:19" x14ac:dyDescent="0.25">
      <c r="Q19" s="3">
        <f>SUM(Q2:Q18)</f>
        <v>981.14999999999986</v>
      </c>
      <c r="R19" s="3">
        <f>SUM(R2:R18)</f>
        <v>196.28</v>
      </c>
    </row>
    <row r="21" spans="1:19" x14ac:dyDescent="0.25">
      <c r="Q21" s="3">
        <f>SUM(Q19:R19)</f>
        <v>1177.4299999999998</v>
      </c>
    </row>
    <row r="22" spans="1:19" x14ac:dyDescent="0.25">
      <c r="P22" s="19" t="s">
        <v>201</v>
      </c>
      <c r="Q22" s="19">
        <f>Q21/8</f>
        <v>147.17874999999998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67507D-5DFB-4723-A249-BF8F423C020F}">
  <dimension ref="A1:S18"/>
  <sheetViews>
    <sheetView topLeftCell="A2" zoomScale="80" zoomScaleNormal="80" workbookViewId="0">
      <selection activeCell="H5" sqref="H5"/>
    </sheetView>
  </sheetViews>
  <sheetFormatPr defaultRowHeight="15" x14ac:dyDescent="0.25"/>
  <cols>
    <col min="3" max="3" width="17.453125" bestFit="1" customWidth="1"/>
    <col min="7" max="7" width="0" hidden="1" customWidth="1"/>
    <col min="8" max="8" width="16.54296875" bestFit="1" customWidth="1"/>
    <col min="9" max="9" width="0" hidden="1" customWidth="1"/>
    <col min="10" max="11" width="43.7265625" style="11" customWidth="1"/>
  </cols>
  <sheetData>
    <row r="1" spans="1:19" ht="16.2" thickBot="1" x14ac:dyDescent="0.35">
      <c r="A1" s="4" t="s">
        <v>0</v>
      </c>
      <c r="B1" s="4" t="s">
        <v>1</v>
      </c>
      <c r="C1" s="5" t="s">
        <v>2</v>
      </c>
      <c r="D1" s="5" t="s">
        <v>3</v>
      </c>
      <c r="E1" s="5" t="s">
        <v>4</v>
      </c>
      <c r="F1" s="5" t="s">
        <v>5</v>
      </c>
      <c r="G1" s="5" t="s">
        <v>6</v>
      </c>
      <c r="H1" s="7" t="s">
        <v>7</v>
      </c>
      <c r="I1" s="7" t="s">
        <v>8</v>
      </c>
      <c r="J1" s="9" t="s">
        <v>9</v>
      </c>
      <c r="K1" s="9" t="s">
        <v>10</v>
      </c>
      <c r="L1" s="7" t="s">
        <v>11</v>
      </c>
      <c r="M1" s="5" t="s">
        <v>12</v>
      </c>
      <c r="N1" s="5" t="s">
        <v>13</v>
      </c>
      <c r="O1" s="5" t="s">
        <v>14</v>
      </c>
      <c r="P1" s="6" t="s">
        <v>15</v>
      </c>
      <c r="Q1" s="6" t="s">
        <v>16</v>
      </c>
      <c r="R1" s="6" t="s">
        <v>17</v>
      </c>
      <c r="S1" s="5" t="s">
        <v>18</v>
      </c>
    </row>
    <row r="2" spans="1:19" ht="75" x14ac:dyDescent="0.25">
      <c r="A2" s="1">
        <v>518149</v>
      </c>
      <c r="B2" s="1">
        <v>450720</v>
      </c>
      <c r="C2" s="2" t="s">
        <v>19</v>
      </c>
      <c r="D2" s="2" t="s">
        <v>100</v>
      </c>
      <c r="E2" s="2" t="s">
        <v>91</v>
      </c>
      <c r="F2" s="2" t="s">
        <v>92</v>
      </c>
      <c r="G2" s="2" t="s">
        <v>76</v>
      </c>
      <c r="H2" s="8">
        <v>45464.652083333334</v>
      </c>
      <c r="I2" s="8">
        <v>45464.671527777777</v>
      </c>
      <c r="J2" s="10" t="s">
        <v>111</v>
      </c>
      <c r="K2" s="10" t="s">
        <v>185</v>
      </c>
      <c r="L2" s="8">
        <v>45464.609027777777</v>
      </c>
      <c r="M2" s="2" t="s">
        <v>78</v>
      </c>
      <c r="N2" s="2" t="s">
        <v>46</v>
      </c>
      <c r="O2" s="2" t="s">
        <v>93</v>
      </c>
      <c r="P2" s="3">
        <v>28.53</v>
      </c>
      <c r="Q2" s="3">
        <v>28.53</v>
      </c>
      <c r="R2" s="3">
        <v>5.7</v>
      </c>
      <c r="S2" s="2" t="s">
        <v>94</v>
      </c>
    </row>
    <row r="3" spans="1:19" ht="60" x14ac:dyDescent="0.25">
      <c r="A3" s="1">
        <v>516075</v>
      </c>
      <c r="B3" s="1">
        <v>449137</v>
      </c>
      <c r="C3" s="2" t="s">
        <v>19</v>
      </c>
      <c r="D3" s="2" t="s">
        <v>39</v>
      </c>
      <c r="E3" s="2" t="s">
        <v>91</v>
      </c>
      <c r="F3" s="2" t="s">
        <v>92</v>
      </c>
      <c r="G3" s="2" t="s">
        <v>76</v>
      </c>
      <c r="H3" s="8">
        <v>45457.357638888891</v>
      </c>
      <c r="I3" s="8">
        <v>45457.383333333331</v>
      </c>
      <c r="J3" s="10" t="s">
        <v>65</v>
      </c>
      <c r="K3" s="10" t="s">
        <v>190</v>
      </c>
      <c r="L3" s="8">
        <v>45429.508333333331</v>
      </c>
      <c r="M3" s="2" t="s">
        <v>27</v>
      </c>
      <c r="N3" s="2" t="s">
        <v>46</v>
      </c>
      <c r="O3" s="2" t="s">
        <v>93</v>
      </c>
      <c r="P3" s="3">
        <v>32.450000000000003</v>
      </c>
      <c r="Q3" s="3">
        <v>32.450000000000003</v>
      </c>
      <c r="R3" s="3">
        <v>6.49</v>
      </c>
      <c r="S3" s="2" t="s">
        <v>94</v>
      </c>
    </row>
    <row r="4" spans="1:19" ht="30" x14ac:dyDescent="0.25">
      <c r="A4" s="1">
        <v>517673</v>
      </c>
      <c r="B4" s="1">
        <v>449137</v>
      </c>
      <c r="C4" s="2" t="s">
        <v>19</v>
      </c>
      <c r="D4" s="2" t="s">
        <v>39</v>
      </c>
      <c r="E4" s="2" t="s">
        <v>91</v>
      </c>
      <c r="F4" s="2" t="s">
        <v>92</v>
      </c>
      <c r="G4" s="2" t="s">
        <v>76</v>
      </c>
      <c r="H4" s="8">
        <v>45457.444444444445</v>
      </c>
      <c r="I4" s="8">
        <v>45457.475694444445</v>
      </c>
      <c r="J4" s="10" t="s">
        <v>189</v>
      </c>
      <c r="K4" s="10" t="s">
        <v>190</v>
      </c>
      <c r="L4" s="8">
        <v>45429.508333333331</v>
      </c>
      <c r="M4" s="2" t="s">
        <v>98</v>
      </c>
      <c r="N4" s="2" t="s">
        <v>46</v>
      </c>
      <c r="O4" s="2" t="s">
        <v>93</v>
      </c>
      <c r="P4" s="3">
        <v>91.4</v>
      </c>
      <c r="Q4" s="3">
        <v>91.4</v>
      </c>
      <c r="R4" s="3">
        <v>18.28</v>
      </c>
      <c r="S4" s="2" t="s">
        <v>94</v>
      </c>
    </row>
    <row r="5" spans="1:19" ht="30" x14ac:dyDescent="0.25">
      <c r="A5" s="1">
        <v>522234</v>
      </c>
      <c r="B5" s="1">
        <v>453808</v>
      </c>
      <c r="C5" s="2" t="s">
        <v>90</v>
      </c>
      <c r="D5" s="2" t="s">
        <v>39</v>
      </c>
      <c r="E5" s="2" t="s">
        <v>91</v>
      </c>
      <c r="F5" s="2" t="s">
        <v>92</v>
      </c>
      <c r="G5" s="2" t="s">
        <v>76</v>
      </c>
      <c r="H5" s="8">
        <v>45531.462500000001</v>
      </c>
      <c r="I5" s="8">
        <v>45531.581250000003</v>
      </c>
      <c r="J5" s="10" t="s">
        <v>168</v>
      </c>
      <c r="K5" s="10" t="s">
        <v>169</v>
      </c>
      <c r="L5" s="8">
        <v>45531.462500000001</v>
      </c>
      <c r="M5" s="2" t="s">
        <v>20</v>
      </c>
      <c r="N5" s="2" t="s">
        <v>46</v>
      </c>
      <c r="O5" s="2" t="s">
        <v>93</v>
      </c>
      <c r="P5" s="3">
        <v>176</v>
      </c>
      <c r="Q5" s="3">
        <v>176</v>
      </c>
      <c r="R5" s="3">
        <v>35.200000000000003</v>
      </c>
      <c r="S5" s="2" t="s">
        <v>94</v>
      </c>
    </row>
    <row r="6" spans="1:19" x14ac:dyDescent="0.25">
      <c r="A6" s="1">
        <v>522849</v>
      </c>
      <c r="B6" s="1">
        <v>454254</v>
      </c>
      <c r="C6" s="2" t="s">
        <v>90</v>
      </c>
      <c r="D6" s="2" t="s">
        <v>39</v>
      </c>
      <c r="E6" s="2" t="s">
        <v>91</v>
      </c>
      <c r="F6" s="2" t="s">
        <v>92</v>
      </c>
      <c r="G6" s="2" t="s">
        <v>76</v>
      </c>
      <c r="H6" s="8">
        <v>45541.402777777781</v>
      </c>
      <c r="I6" s="8">
        <v>45541.402777777781</v>
      </c>
      <c r="J6" s="10" t="s">
        <v>166</v>
      </c>
      <c r="K6" s="10" t="s">
        <v>167</v>
      </c>
      <c r="L6" s="8">
        <v>45538.661805555559</v>
      </c>
      <c r="M6" s="2" t="s">
        <v>20</v>
      </c>
      <c r="N6" s="2" t="s">
        <v>46</v>
      </c>
      <c r="O6" s="2" t="s">
        <v>93</v>
      </c>
      <c r="P6" s="3">
        <v>224</v>
      </c>
      <c r="Q6" s="3">
        <v>224</v>
      </c>
      <c r="R6" s="3">
        <v>44.8</v>
      </c>
      <c r="S6" s="2" t="s">
        <v>94</v>
      </c>
    </row>
    <row r="7" spans="1:19" x14ac:dyDescent="0.25">
      <c r="A7" s="1"/>
      <c r="B7" s="1"/>
      <c r="C7" s="2"/>
      <c r="D7" s="2"/>
      <c r="E7" s="2"/>
      <c r="F7" s="2"/>
      <c r="G7" s="2"/>
      <c r="H7" s="8"/>
      <c r="I7" s="8"/>
      <c r="J7" s="10"/>
      <c r="K7" s="10"/>
      <c r="L7" s="8"/>
      <c r="M7" s="2"/>
      <c r="N7" s="2"/>
      <c r="O7" s="2"/>
      <c r="P7" s="3"/>
      <c r="Q7" s="3">
        <f>SUM(Q2:Q6)</f>
        <v>552.38</v>
      </c>
      <c r="R7" s="3">
        <f>SUM(R2:R6)</f>
        <v>110.47</v>
      </c>
      <c r="S7" s="2"/>
    </row>
    <row r="8" spans="1:19" x14ac:dyDescent="0.25">
      <c r="A8" s="1"/>
      <c r="B8" s="1"/>
      <c r="C8" s="2"/>
      <c r="D8" s="2"/>
      <c r="E8" s="2"/>
      <c r="F8" s="2"/>
      <c r="G8" s="2"/>
      <c r="H8" s="8"/>
      <c r="I8" s="8"/>
      <c r="J8" s="10"/>
      <c r="K8" s="10"/>
      <c r="L8" s="8"/>
      <c r="M8" s="2"/>
      <c r="N8" s="2"/>
      <c r="O8" s="2"/>
      <c r="P8" s="3"/>
      <c r="Q8" s="3">
        <f>Q7+R7</f>
        <v>662.85</v>
      </c>
      <c r="R8" s="3"/>
      <c r="S8" s="2"/>
    </row>
    <row r="9" spans="1:19" x14ac:dyDescent="0.25">
      <c r="A9" s="1"/>
      <c r="B9" s="1"/>
      <c r="C9" s="2"/>
      <c r="D9" s="2"/>
      <c r="E9" s="2"/>
      <c r="F9" s="2"/>
      <c r="G9" s="2"/>
      <c r="H9" s="8"/>
      <c r="I9" s="8"/>
      <c r="J9" s="10"/>
      <c r="K9" s="10"/>
      <c r="L9" s="8"/>
      <c r="M9" s="2"/>
      <c r="N9" s="2"/>
      <c r="O9" s="2"/>
      <c r="P9" s="16" t="s">
        <v>204</v>
      </c>
      <c r="Q9" s="16">
        <f>Q8/22</f>
        <v>30.129545454545454</v>
      </c>
      <c r="R9" s="3"/>
      <c r="S9" s="2"/>
    </row>
    <row r="11" spans="1:19" ht="60" x14ac:dyDescent="0.25">
      <c r="A11" s="1">
        <v>530921</v>
      </c>
      <c r="B11" s="1">
        <v>460367</v>
      </c>
      <c r="C11" s="2" t="s">
        <v>19</v>
      </c>
      <c r="D11" s="2" t="s">
        <v>39</v>
      </c>
      <c r="E11" s="2" t="s">
        <v>74</v>
      </c>
      <c r="F11" s="2" t="s">
        <v>75</v>
      </c>
      <c r="G11" s="2" t="s">
        <v>76</v>
      </c>
      <c r="H11" s="8">
        <v>45667.647916666669</v>
      </c>
      <c r="I11" s="8">
        <v>45667.698611111111</v>
      </c>
      <c r="J11" s="10" t="s">
        <v>65</v>
      </c>
      <c r="K11" s="10"/>
      <c r="L11" s="8">
        <v>45632.417361111111</v>
      </c>
      <c r="M11" s="2" t="s">
        <v>108</v>
      </c>
      <c r="N11" s="2" t="s">
        <v>46</v>
      </c>
      <c r="O11" s="2" t="s">
        <v>29</v>
      </c>
      <c r="P11" s="3">
        <v>29.5</v>
      </c>
      <c r="Q11" s="3">
        <v>29.5</v>
      </c>
      <c r="R11" s="3">
        <v>5.9</v>
      </c>
      <c r="S11" s="2" t="s">
        <v>30</v>
      </c>
    </row>
    <row r="12" spans="1:19" ht="105" x14ac:dyDescent="0.25">
      <c r="A12" s="1">
        <v>535769</v>
      </c>
      <c r="B12" s="1">
        <v>460367</v>
      </c>
      <c r="C12" s="2" t="s">
        <v>19</v>
      </c>
      <c r="D12" s="2" t="s">
        <v>73</v>
      </c>
      <c r="E12" s="2" t="s">
        <v>74</v>
      </c>
      <c r="F12" s="2" t="s">
        <v>75</v>
      </c>
      <c r="G12" s="2" t="s">
        <v>76</v>
      </c>
      <c r="H12" s="8">
        <v>45698.482638888891</v>
      </c>
      <c r="I12" s="8">
        <v>45698.616666666669</v>
      </c>
      <c r="J12" s="10" t="s">
        <v>77</v>
      </c>
      <c r="K12" s="10"/>
      <c r="L12" s="8">
        <v>45632.417361111111</v>
      </c>
      <c r="M12" s="2" t="s">
        <v>78</v>
      </c>
      <c r="N12" s="2" t="s">
        <v>46</v>
      </c>
      <c r="O12" s="2" t="s">
        <v>29</v>
      </c>
      <c r="P12" s="3">
        <v>132.41</v>
      </c>
      <c r="Q12" s="3">
        <v>132.41999999999999</v>
      </c>
      <c r="R12" s="3">
        <v>26.48</v>
      </c>
      <c r="S12" s="2" t="s">
        <v>30</v>
      </c>
    </row>
    <row r="13" spans="1:19" ht="120" x14ac:dyDescent="0.25">
      <c r="A13" s="1">
        <v>533360</v>
      </c>
      <c r="B13" s="1">
        <v>460367</v>
      </c>
      <c r="C13" s="2" t="s">
        <v>19</v>
      </c>
      <c r="D13" s="2" t="s">
        <v>39</v>
      </c>
      <c r="E13" s="2" t="s">
        <v>74</v>
      </c>
      <c r="F13" s="2" t="s">
        <v>75</v>
      </c>
      <c r="G13" s="2" t="s">
        <v>76</v>
      </c>
      <c r="H13" s="8">
        <v>45695.34097222222</v>
      </c>
      <c r="I13" s="8">
        <v>45695.607638888891</v>
      </c>
      <c r="J13" s="10" t="s">
        <v>89</v>
      </c>
      <c r="K13" s="10" t="s">
        <v>207</v>
      </c>
      <c r="L13" s="8">
        <v>45632.417361111111</v>
      </c>
      <c r="M13" s="2" t="s">
        <v>78</v>
      </c>
      <c r="N13" s="2" t="s">
        <v>46</v>
      </c>
      <c r="O13" s="2" t="s">
        <v>29</v>
      </c>
      <c r="P13" s="3">
        <v>746.8</v>
      </c>
      <c r="Q13" s="3">
        <v>746.8</v>
      </c>
      <c r="R13" s="3">
        <v>149.36000000000001</v>
      </c>
      <c r="S13" s="2" t="s">
        <v>30</v>
      </c>
    </row>
    <row r="14" spans="1:19" x14ac:dyDescent="0.25">
      <c r="Q14" s="3">
        <f>SUM(Q11:Q13)</f>
        <v>908.71999999999991</v>
      </c>
      <c r="R14" s="3">
        <f>SUM(R11:R13)</f>
        <v>181.74</v>
      </c>
    </row>
    <row r="15" spans="1:19" x14ac:dyDescent="0.25">
      <c r="Q15" s="3">
        <f>Q14+R14</f>
        <v>1090.46</v>
      </c>
    </row>
    <row r="16" spans="1:19" x14ac:dyDescent="0.25">
      <c r="P16" s="19" t="s">
        <v>204</v>
      </c>
      <c r="Q16" s="19">
        <f>Q15/10</f>
        <v>109.04600000000001</v>
      </c>
    </row>
    <row r="18" spans="15:18" x14ac:dyDescent="0.25">
      <c r="O18" s="19" t="s">
        <v>206</v>
      </c>
      <c r="P18" s="19"/>
      <c r="Q18" s="19"/>
      <c r="R18" s="16">
        <f>Q16+Q9</f>
        <v>139.17554545454547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623B43-AC35-4825-B9AA-6435F31D9330}">
  <dimension ref="A1:S8"/>
  <sheetViews>
    <sheetView zoomScale="80" zoomScaleNormal="80" workbookViewId="0">
      <selection activeCell="O23" sqref="O23"/>
    </sheetView>
  </sheetViews>
  <sheetFormatPr defaultRowHeight="15" x14ac:dyDescent="0.25"/>
  <cols>
    <col min="6" max="6" width="42" bestFit="1" customWidth="1"/>
    <col min="8" max="8" width="16" bestFit="1" customWidth="1"/>
    <col min="9" max="9" width="0" hidden="1" customWidth="1"/>
    <col min="10" max="11" width="34.7265625" style="11" customWidth="1"/>
    <col min="16" max="16" width="0" hidden="1" customWidth="1"/>
  </cols>
  <sheetData>
    <row r="1" spans="1:19" ht="16.2" thickBot="1" x14ac:dyDescent="0.35">
      <c r="A1" s="4" t="s">
        <v>0</v>
      </c>
      <c r="B1" s="4" t="s">
        <v>1</v>
      </c>
      <c r="C1" s="5" t="s">
        <v>2</v>
      </c>
      <c r="D1" s="5" t="s">
        <v>3</v>
      </c>
      <c r="E1" s="5" t="s">
        <v>4</v>
      </c>
      <c r="F1" s="5" t="s">
        <v>5</v>
      </c>
      <c r="G1" s="5" t="s">
        <v>6</v>
      </c>
      <c r="H1" s="7" t="s">
        <v>7</v>
      </c>
      <c r="I1" s="7" t="s">
        <v>8</v>
      </c>
      <c r="J1" s="9" t="s">
        <v>9</v>
      </c>
      <c r="K1" s="9" t="s">
        <v>10</v>
      </c>
      <c r="L1" s="7" t="s">
        <v>11</v>
      </c>
      <c r="M1" s="5" t="s">
        <v>12</v>
      </c>
      <c r="N1" s="5" t="s">
        <v>13</v>
      </c>
      <c r="O1" s="5" t="s">
        <v>14</v>
      </c>
      <c r="P1" s="6" t="s">
        <v>15</v>
      </c>
      <c r="Q1" s="6" t="s">
        <v>16</v>
      </c>
      <c r="R1" s="6" t="s">
        <v>17</v>
      </c>
      <c r="S1" s="5" t="s">
        <v>18</v>
      </c>
    </row>
    <row r="2" spans="1:19" ht="75" x14ac:dyDescent="0.25">
      <c r="A2" s="1">
        <v>513492</v>
      </c>
      <c r="B2" s="1">
        <v>447481</v>
      </c>
      <c r="C2" s="2" t="s">
        <v>19</v>
      </c>
      <c r="D2" s="2" t="s">
        <v>39</v>
      </c>
      <c r="E2" s="2" t="s">
        <v>192</v>
      </c>
      <c r="F2" s="2" t="s">
        <v>193</v>
      </c>
      <c r="G2" s="2" t="s">
        <v>194</v>
      </c>
      <c r="H2" s="8">
        <v>45400.363888888889</v>
      </c>
      <c r="I2" s="8">
        <v>45400.365972222222</v>
      </c>
      <c r="J2" s="10" t="s">
        <v>65</v>
      </c>
      <c r="K2" s="10" t="s">
        <v>196</v>
      </c>
      <c r="L2" s="8">
        <v>45397.477083333331</v>
      </c>
      <c r="M2" s="2" t="s">
        <v>27</v>
      </c>
      <c r="N2" s="2" t="s">
        <v>46</v>
      </c>
      <c r="O2" s="2" t="s">
        <v>93</v>
      </c>
      <c r="P2" s="3">
        <v>32.450000000000003</v>
      </c>
      <c r="Q2" s="3">
        <v>32.450000000000003</v>
      </c>
      <c r="R2" s="3">
        <v>6.49</v>
      </c>
      <c r="S2" s="2" t="s">
        <v>94</v>
      </c>
    </row>
    <row r="3" spans="1:19" ht="30" x14ac:dyDescent="0.25">
      <c r="A3" s="1">
        <v>513523</v>
      </c>
      <c r="B3" s="1">
        <v>447498</v>
      </c>
      <c r="C3" s="2" t="s">
        <v>120</v>
      </c>
      <c r="D3" s="2" t="s">
        <v>121</v>
      </c>
      <c r="E3" s="2" t="s">
        <v>192</v>
      </c>
      <c r="F3" s="2" t="s">
        <v>193</v>
      </c>
      <c r="G3" s="2" t="s">
        <v>194</v>
      </c>
      <c r="H3" s="8">
        <v>45408.563888888886</v>
      </c>
      <c r="I3" s="8">
        <v>45408.563888888886</v>
      </c>
      <c r="J3" s="10" t="s">
        <v>197</v>
      </c>
      <c r="K3" s="10" t="s">
        <v>197</v>
      </c>
      <c r="L3" s="8">
        <v>45397.563888888886</v>
      </c>
      <c r="M3" s="2" t="s">
        <v>20</v>
      </c>
      <c r="N3" s="2" t="s">
        <v>123</v>
      </c>
      <c r="O3" s="2" t="s">
        <v>93</v>
      </c>
      <c r="P3" s="3">
        <v>122</v>
      </c>
      <c r="Q3" s="3">
        <v>122</v>
      </c>
      <c r="R3" s="3">
        <v>24.4</v>
      </c>
      <c r="S3" s="2" t="s">
        <v>94</v>
      </c>
    </row>
    <row r="4" spans="1:19" ht="105" x14ac:dyDescent="0.25">
      <c r="A4" s="1">
        <v>513782</v>
      </c>
      <c r="B4" s="1">
        <v>447481</v>
      </c>
      <c r="C4" s="2" t="s">
        <v>19</v>
      </c>
      <c r="D4" s="2" t="s">
        <v>39</v>
      </c>
      <c r="E4" s="2" t="s">
        <v>192</v>
      </c>
      <c r="F4" s="2" t="s">
        <v>193</v>
      </c>
      <c r="G4" s="2" t="s">
        <v>194</v>
      </c>
      <c r="H4" s="8">
        <v>45488.32916666667</v>
      </c>
      <c r="I4" s="8">
        <v>45488.40347222222</v>
      </c>
      <c r="J4" s="10" t="s">
        <v>195</v>
      </c>
      <c r="K4" s="10" t="s">
        <v>196</v>
      </c>
      <c r="L4" s="8">
        <v>45397.477083333331</v>
      </c>
      <c r="M4" s="2" t="s">
        <v>27</v>
      </c>
      <c r="N4" s="2" t="s">
        <v>46</v>
      </c>
      <c r="O4" s="2" t="s">
        <v>93</v>
      </c>
      <c r="P4" s="3">
        <v>212.13</v>
      </c>
      <c r="Q4" s="3">
        <v>212.13</v>
      </c>
      <c r="R4" s="3">
        <v>42.42</v>
      </c>
      <c r="S4" s="2" t="s">
        <v>94</v>
      </c>
    </row>
    <row r="5" spans="1:19" x14ac:dyDescent="0.25">
      <c r="Q5" s="3">
        <f>SUM(Q2:Q4)</f>
        <v>366.58</v>
      </c>
      <c r="R5" s="3">
        <f>SUM(R2:R4)</f>
        <v>73.31</v>
      </c>
    </row>
    <row r="7" spans="1:19" x14ac:dyDescent="0.25">
      <c r="Q7" s="3">
        <f>Q5+R5</f>
        <v>439.89</v>
      </c>
    </row>
    <row r="8" spans="1:19" x14ac:dyDescent="0.25">
      <c r="P8" s="19" t="s">
        <v>208</v>
      </c>
      <c r="Q8" s="19">
        <f>Q7/8</f>
        <v>54.986249999999998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6FF04D-A04A-420A-A7F8-147C67CCCAE5}">
  <dimension ref="A1:R12"/>
  <sheetViews>
    <sheetView zoomScale="80" zoomScaleNormal="80" workbookViewId="0">
      <selection activeCell="G28" sqref="G28"/>
    </sheetView>
  </sheetViews>
  <sheetFormatPr defaultRowHeight="15" x14ac:dyDescent="0.25"/>
  <cols>
    <col min="6" max="6" width="42.54296875" customWidth="1"/>
    <col min="8" max="8" width="16.453125" bestFit="1" customWidth="1"/>
    <col min="9" max="10" width="44.36328125" style="11" customWidth="1"/>
    <col min="11" max="15" width="0" hidden="1" customWidth="1"/>
  </cols>
  <sheetData>
    <row r="1" spans="1:18" ht="16.2" thickBot="1" x14ac:dyDescent="0.35">
      <c r="A1" s="4" t="s">
        <v>0</v>
      </c>
      <c r="B1" s="4" t="s">
        <v>1</v>
      </c>
      <c r="C1" s="5" t="s">
        <v>2</v>
      </c>
      <c r="D1" s="5" t="s">
        <v>3</v>
      </c>
      <c r="E1" s="5" t="s">
        <v>4</v>
      </c>
      <c r="F1" s="5" t="s">
        <v>5</v>
      </c>
      <c r="G1" s="5" t="s">
        <v>6</v>
      </c>
      <c r="H1" s="7" t="s">
        <v>7</v>
      </c>
      <c r="I1" s="9" t="s">
        <v>9</v>
      </c>
      <c r="J1" s="9" t="s">
        <v>10</v>
      </c>
      <c r="K1" s="7" t="s">
        <v>11</v>
      </c>
      <c r="L1" s="5" t="s">
        <v>12</v>
      </c>
      <c r="M1" s="5" t="s">
        <v>13</v>
      </c>
      <c r="N1" s="5" t="s">
        <v>14</v>
      </c>
      <c r="O1" s="6" t="s">
        <v>15</v>
      </c>
      <c r="P1" s="6" t="s">
        <v>16</v>
      </c>
      <c r="Q1" s="6" t="s">
        <v>17</v>
      </c>
      <c r="R1" s="5" t="s">
        <v>18</v>
      </c>
    </row>
    <row r="2" spans="1:18" ht="60" x14ac:dyDescent="0.25">
      <c r="A2" s="1">
        <v>534660</v>
      </c>
      <c r="B2" s="1">
        <v>463432</v>
      </c>
      <c r="C2" s="2" t="s">
        <v>19</v>
      </c>
      <c r="D2" s="2" t="s">
        <v>39</v>
      </c>
      <c r="E2" s="2" t="s">
        <v>80</v>
      </c>
      <c r="F2" s="2" t="s">
        <v>81</v>
      </c>
      <c r="G2" s="2" t="s">
        <v>82</v>
      </c>
      <c r="H2" s="8">
        <v>45685.456250000003</v>
      </c>
      <c r="I2" s="10" t="s">
        <v>65</v>
      </c>
      <c r="J2" s="10" t="s">
        <v>83</v>
      </c>
      <c r="K2" s="8">
        <v>45684.643055555556</v>
      </c>
      <c r="L2" s="2" t="s">
        <v>27</v>
      </c>
      <c r="M2" s="2" t="s">
        <v>46</v>
      </c>
      <c r="N2" s="2" t="s">
        <v>56</v>
      </c>
      <c r="O2" s="3">
        <v>26.55</v>
      </c>
      <c r="P2" s="3">
        <v>26.55</v>
      </c>
      <c r="Q2" s="3">
        <v>5.31</v>
      </c>
      <c r="R2" s="2" t="s">
        <v>30</v>
      </c>
    </row>
    <row r="3" spans="1:18" ht="45" x14ac:dyDescent="0.25">
      <c r="A3" s="1">
        <v>526913</v>
      </c>
      <c r="B3" s="1">
        <v>457149</v>
      </c>
      <c r="C3" s="2" t="s">
        <v>19</v>
      </c>
      <c r="D3" s="2" t="s">
        <v>39</v>
      </c>
      <c r="E3" s="2" t="s">
        <v>80</v>
      </c>
      <c r="F3" s="2" t="s">
        <v>81</v>
      </c>
      <c r="G3" s="2" t="s">
        <v>82</v>
      </c>
      <c r="H3" s="8">
        <v>45631.354166666664</v>
      </c>
      <c r="I3" s="10" t="s">
        <v>134</v>
      </c>
      <c r="J3" s="10" t="s">
        <v>135</v>
      </c>
      <c r="K3" s="8">
        <v>45581.590277777781</v>
      </c>
      <c r="L3" s="2" t="s">
        <v>136</v>
      </c>
      <c r="M3" s="2" t="s">
        <v>46</v>
      </c>
      <c r="N3" s="2" t="s">
        <v>56</v>
      </c>
      <c r="O3" s="3">
        <v>296.88</v>
      </c>
      <c r="P3" s="3">
        <v>296.89</v>
      </c>
      <c r="Q3" s="3">
        <v>59.38</v>
      </c>
      <c r="R3" s="2" t="s">
        <v>30</v>
      </c>
    </row>
    <row r="4" spans="1:18" ht="60" x14ac:dyDescent="0.25">
      <c r="A4" s="1">
        <v>526735</v>
      </c>
      <c r="B4" s="1">
        <v>457149</v>
      </c>
      <c r="C4" s="2" t="s">
        <v>19</v>
      </c>
      <c r="D4" s="2" t="s">
        <v>39</v>
      </c>
      <c r="E4" s="2" t="s">
        <v>80</v>
      </c>
      <c r="F4" s="2" t="s">
        <v>81</v>
      </c>
      <c r="G4" s="2" t="s">
        <v>82</v>
      </c>
      <c r="H4" s="8">
        <v>45583.578472222223</v>
      </c>
      <c r="I4" s="10" t="s">
        <v>137</v>
      </c>
      <c r="J4" s="10" t="s">
        <v>135</v>
      </c>
      <c r="K4" s="8">
        <v>45581.590277777781</v>
      </c>
      <c r="L4" s="2" t="s">
        <v>102</v>
      </c>
      <c r="M4" s="2" t="s">
        <v>46</v>
      </c>
      <c r="N4" s="2" t="s">
        <v>56</v>
      </c>
      <c r="O4" s="3">
        <v>371.03</v>
      </c>
      <c r="P4" s="3">
        <v>371.01</v>
      </c>
      <c r="Q4" s="3">
        <v>74.2</v>
      </c>
      <c r="R4" s="2" t="s">
        <v>30</v>
      </c>
    </row>
    <row r="5" spans="1:18" x14ac:dyDescent="0.25">
      <c r="A5" s="1"/>
      <c r="B5" s="1"/>
      <c r="C5" s="2"/>
      <c r="D5" s="2"/>
      <c r="E5" s="2"/>
      <c r="F5" s="2"/>
      <c r="G5" s="2"/>
      <c r="H5" s="8"/>
      <c r="I5" s="10"/>
      <c r="J5" s="10"/>
      <c r="K5" s="8"/>
      <c r="L5" s="2"/>
      <c r="M5" s="2"/>
      <c r="N5" s="2"/>
      <c r="O5" s="3"/>
      <c r="P5" s="3">
        <f>SUM(P2:P4)</f>
        <v>694.45</v>
      </c>
      <c r="Q5" s="3">
        <f>SUM(Q2:Q4)</f>
        <v>138.88999999999999</v>
      </c>
      <c r="R5" s="2"/>
    </row>
    <row r="6" spans="1:18" x14ac:dyDescent="0.25">
      <c r="A6" s="1"/>
      <c r="B6" s="1"/>
      <c r="C6" s="2"/>
      <c r="D6" s="2"/>
      <c r="E6" s="2"/>
      <c r="F6" s="2"/>
      <c r="G6" s="2"/>
      <c r="H6" s="8"/>
      <c r="I6" s="10"/>
      <c r="J6" s="10"/>
      <c r="K6" s="8"/>
      <c r="L6" s="2"/>
      <c r="M6" s="2"/>
      <c r="N6" s="2"/>
      <c r="O6" s="3"/>
      <c r="P6" s="3">
        <f>P5+Q5</f>
        <v>833.34</v>
      </c>
      <c r="Q6" s="3"/>
      <c r="R6" s="2"/>
    </row>
    <row r="7" spans="1:18" x14ac:dyDescent="0.25">
      <c r="A7" s="1"/>
      <c r="B7" s="1"/>
      <c r="C7" s="2"/>
      <c r="D7" s="2"/>
      <c r="E7" s="2"/>
      <c r="F7" s="2"/>
      <c r="G7" s="2"/>
      <c r="H7" s="8"/>
      <c r="I7" s="10"/>
      <c r="J7" s="10"/>
      <c r="K7" s="8"/>
      <c r="L7" s="2"/>
      <c r="M7" s="2"/>
      <c r="N7" s="2"/>
      <c r="O7" s="16" t="s">
        <v>204</v>
      </c>
      <c r="P7" s="16">
        <f>P6/4</f>
        <v>208.33500000000001</v>
      </c>
      <c r="Q7" s="3"/>
      <c r="R7" s="2"/>
    </row>
    <row r="8" spans="1:18" s="25" customFormat="1" x14ac:dyDescent="0.25">
      <c r="A8" s="20"/>
      <c r="B8" s="20"/>
      <c r="C8" s="21"/>
      <c r="D8" s="21"/>
      <c r="E8" s="21"/>
      <c r="F8" s="21"/>
      <c r="G8" s="21"/>
      <c r="H8" s="22"/>
      <c r="I8" s="23"/>
      <c r="J8" s="23"/>
      <c r="K8" s="22"/>
      <c r="L8" s="21"/>
      <c r="M8" s="21"/>
      <c r="N8" s="21"/>
      <c r="O8" s="24"/>
      <c r="P8" s="24"/>
      <c r="Q8" s="24"/>
      <c r="R8" s="21"/>
    </row>
    <row r="9" spans="1:18" s="25" customFormat="1" x14ac:dyDescent="0.25">
      <c r="I9" s="26"/>
      <c r="J9" s="26"/>
    </row>
    <row r="10" spans="1:18" s="25" customFormat="1" x14ac:dyDescent="0.25">
      <c r="I10" s="26"/>
      <c r="J10" s="26"/>
    </row>
    <row r="11" spans="1:18" s="25" customFormat="1" x14ac:dyDescent="0.25">
      <c r="I11" s="26"/>
      <c r="J11" s="26"/>
    </row>
    <row r="12" spans="1:18" s="25" customFormat="1" x14ac:dyDescent="0.25">
      <c r="I12" s="26"/>
      <c r="J12" s="26"/>
      <c r="P12" s="24"/>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16</vt:i4>
      </vt:variant>
    </vt:vector>
  </HeadingPairs>
  <TitlesOfParts>
    <vt:vector size="16" baseType="lpstr">
      <vt:lpstr>1 - 4 ayland</vt:lpstr>
      <vt:lpstr>13 - 16 ayland</vt:lpstr>
      <vt:lpstr>glebe road</vt:lpstr>
      <vt:lpstr>30 32 harrison way</vt:lpstr>
      <vt:lpstr>58 to 72 harrison </vt:lpstr>
      <vt:lpstr>jubilee place</vt:lpstr>
      <vt:lpstr>Leaze Court</vt:lpstr>
      <vt:lpstr>manor Court</vt:lpstr>
      <vt:lpstr>33 34 oakfields</vt:lpstr>
      <vt:lpstr>44 oakfields</vt:lpstr>
      <vt:lpstr>smithville close</vt:lpstr>
      <vt:lpstr>silleys close</vt:lpstr>
      <vt:lpstr>turley court</vt:lpstr>
      <vt:lpstr>Tuthill Rise</vt:lpstr>
      <vt:lpstr>wyndcliffe house</vt:lpstr>
      <vt:lpstr>1 - 7 wynols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Jasmine Ellicott</dc:creator>
  <cp:lastModifiedBy>Jasmine Ellicott</cp:lastModifiedBy>
  <dcterms:created xsi:type="dcterms:W3CDTF">2025-07-30T13:05:23Z</dcterms:created>
  <dcterms:modified xsi:type="dcterms:W3CDTF">2025-07-30T15:43:37Z</dcterms:modified>
</cp:coreProperties>
</file>