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T:\Home Ownership\Leasehold\Service Charge calculations\25_26\"/>
    </mc:Choice>
  </mc:AlternateContent>
  <xr:revisionPtr revIDLastSave="0" documentId="13_ncr:1_{236DF7DF-8D18-414E-A4D2-44CA40C9224A}" xr6:coauthVersionLast="47" xr6:coauthVersionMax="47" xr10:uidLastSave="{00000000-0000-0000-0000-000000000000}"/>
  <bookViews>
    <workbookView xWindow="28680" yWindow="-120" windowWidth="29040" windowHeight="15720" tabRatio="840" activeTab="12" xr2:uid="{DA850645-2190-4FDE-A322-9EC90C477E05}"/>
  </bookViews>
  <sheets>
    <sheet name="1 - 4 Ayland" sheetId="3" r:id="rId1"/>
    <sheet name="21 - 32 Ayland" sheetId="11" r:id="rId2"/>
    <sheet name="jubilee place" sheetId="12" r:id="rId3"/>
    <sheet name="Harrison Way" sheetId="2" r:id="rId4"/>
    <sheet name="Leaze Court" sheetId="5" r:id="rId5"/>
    <sheet name="33 34 Oakfields" sheetId="7" r:id="rId6"/>
    <sheet name="43 44 Oakfields" sheetId="8" r:id="rId7"/>
    <sheet name="2 - 5 St Marys" sheetId="10" r:id="rId8"/>
    <sheet name="14-17 St Marys" sheetId="6" r:id="rId9"/>
    <sheet name="Tuthill Rise" sheetId="4" r:id="rId10"/>
    <sheet name="Turley Court" sheetId="9" r:id="rId11"/>
    <sheet name="Wyndecliffe" sheetId="1" r:id="rId12"/>
    <sheet name="Wynols Close" sheetId="13" r:id="rId13"/>
  </sheets>
  <definedNames>
    <definedName name="_xlnm._FilterDatabase" localSheetId="11" hidden="1">Wyndecliffe!$A$1:$AJ$1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3" i="13" l="1"/>
  <c r="AI17" i="1"/>
  <c r="AI16" i="1"/>
  <c r="J4" i="9"/>
  <c r="J3" i="9"/>
  <c r="M26" i="4"/>
  <c r="M27" i="4" s="1"/>
  <c r="K4" i="6"/>
  <c r="K3" i="6"/>
  <c r="K6" i="10"/>
  <c r="K5" i="10"/>
  <c r="L4" i="8"/>
  <c r="L3" i="8"/>
  <c r="N6" i="7"/>
  <c r="N5" i="7"/>
  <c r="J3" i="5"/>
  <c r="L17" i="2"/>
  <c r="L16" i="2"/>
  <c r="K20" i="12"/>
  <c r="K19" i="12"/>
  <c r="K19" i="11"/>
  <c r="K18" i="11"/>
  <c r="W6" i="3"/>
  <c r="W5" i="3"/>
</calcChain>
</file>

<file path=xl/sharedStrings.xml><?xml version="1.0" encoding="utf-8"?>
<sst xmlns="http://schemas.openxmlformats.org/spreadsheetml/2006/main" count="1141" uniqueCount="169">
  <si>
    <t>Works Order</t>
  </si>
  <si>
    <t>Request</t>
  </si>
  <si>
    <t>Contractor</t>
  </si>
  <si>
    <t>Raised</t>
  </si>
  <si>
    <t>Request Raised By</t>
  </si>
  <si>
    <t>Sample VAT Code</t>
  </si>
  <si>
    <t>Confirmation Order</t>
  </si>
  <si>
    <t>Designated Authoriser</t>
  </si>
  <si>
    <t>Status</t>
  </si>
  <si>
    <t>Priority</t>
  </si>
  <si>
    <t>Total Order Value</t>
  </si>
  <si>
    <t>Asset Reference</t>
  </si>
  <si>
    <t>Address</t>
  </si>
  <si>
    <t>Post Code</t>
  </si>
  <si>
    <t>Actual Completion</t>
  </si>
  <si>
    <t>Order Task Description</t>
  </si>
  <si>
    <t>Request Description</t>
  </si>
  <si>
    <t>Request Date</t>
  </si>
  <si>
    <t>Status Date</t>
  </si>
  <si>
    <t>Sample Trade</t>
  </si>
  <si>
    <t>Sample Job Type</t>
  </si>
  <si>
    <t>Total Charged</t>
  </si>
  <si>
    <t>Initial Raised Value</t>
  </si>
  <si>
    <t>Final Raised Value</t>
  </si>
  <si>
    <t>Contact Name</t>
  </si>
  <si>
    <t>Total Cost</t>
  </si>
  <si>
    <t>Total Posted</t>
  </si>
  <si>
    <t>Initial Raised Cancellations</t>
  </si>
  <si>
    <t>Final Raised Cancellations</t>
  </si>
  <si>
    <t>Original Order Value</t>
  </si>
  <si>
    <t>Final Order Value</t>
  </si>
  <si>
    <t>Repairs Status</t>
  </si>
  <si>
    <t>Cost Centre</t>
  </si>
  <si>
    <t>Repairs Cycle</t>
  </si>
  <si>
    <t>Housing Officer</t>
  </si>
  <si>
    <t>Customer Services Advisor</t>
  </si>
  <si>
    <t>Actual Order Value</t>
  </si>
  <si>
    <t>Actual VAT Value</t>
  </si>
  <si>
    <t>Asset Type</t>
  </si>
  <si>
    <t>Two Rivers Repairs</t>
  </si>
  <si>
    <t>Sarah Craggs</t>
  </si>
  <si>
    <t>Standard</t>
  </si>
  <si>
    <t>No</t>
  </si>
  <si>
    <t>Charged</t>
  </si>
  <si>
    <t/>
  </si>
  <si>
    <t>7804</t>
  </si>
  <si>
    <t>WYNDCLIFFE HOUSE, BUTTINGTON ROAD, SEDBURY, CHEPSTOW, GWENT</t>
  </si>
  <si>
    <t>NP16 7AN</t>
  </si>
  <si>
    <t>Emergency Lighting:Attend and carry out service to emergency lighting installation complete to block of dwellings or scheme, including provision of minor parts as necessary, test and leave in working order and remove waste and debris.</t>
  </si>
  <si>
    <t>Not Required</t>
  </si>
  <si>
    <t>Chepstow - Monthly alarm test</t>
  </si>
  <si>
    <t>Electrical</t>
  </si>
  <si>
    <t>Compliance</t>
  </si>
  <si>
    <t>Normal</t>
  </si>
  <si>
    <t>Anita Mills</t>
  </si>
  <si>
    <t>BLOCK</t>
  </si>
  <si>
    <t>7759</t>
  </si>
  <si>
    <t>FLATS &amp; SHOPS 30 TO 32, HARRISON WAY, LYDNEY, GLOUCESTERSHIRE</t>
  </si>
  <si>
    <t>GL15 5BN</t>
  </si>
  <si>
    <t>Lydney - Monthly alarm test</t>
  </si>
  <si>
    <t>TrunkArb Tree Surgery Ltd</t>
  </si>
  <si>
    <t>Planned Maintenance</t>
  </si>
  <si>
    <t>WYNOLS CLOSE, BROADWELL, COLEFORD, GLOUCESTERSHIRE</t>
  </si>
  <si>
    <t>GL16 7RR</t>
  </si>
  <si>
    <t>T678 - ash; fell - list says removetreat/grind stump</t>
  </si>
  <si>
    <t>T683 - Ash; stumpgrind/treat</t>
  </si>
  <si>
    <t>ESTATE / BLOCK / ROAD</t>
  </si>
  <si>
    <t>7802</t>
  </si>
  <si>
    <t>FLATS 25 TO 32, JUBILEE PLACE, STAUNTON, GLOUCESTER, GLOUCESTERSHIRE</t>
  </si>
  <si>
    <t>GL19 3RS</t>
  </si>
  <si>
    <t>Gloucester - Monthly alarm test</t>
  </si>
  <si>
    <t>7790</t>
  </si>
  <si>
    <t>FLATS 21 TO 32, AYLAND CLOSE, NEWENT, GLOUCESTERSHIRE</t>
  </si>
  <si>
    <t>GL18 1TB</t>
  </si>
  <si>
    <t>Newent - Monthly alarm test</t>
  </si>
  <si>
    <t>7776</t>
  </si>
  <si>
    <t>FLATS 1 TO 6, TUTHILL RISE, LYDNEY, GLOUCESTERSHIRE</t>
  </si>
  <si>
    <t>GL15 5BP</t>
  </si>
  <si>
    <t>U - Urgent</t>
  </si>
  <si>
    <t>Responsive</t>
  </si>
  <si>
    <t>Aimee Hughes</t>
  </si>
  <si>
    <t>R - Routine</t>
  </si>
  <si>
    <t>Lamp:Take off, clear away and renew 8 watt fluorescent lamp to bulkhead fitting including remove and refix cover and remove waste and debris.</t>
  </si>
  <si>
    <t>7771</t>
  </si>
  <si>
    <t>FLATS 2 TO 5, ST. MARYS SQUARE, LYDNEY, GLOUCESTERSHIRE</t>
  </si>
  <si>
    <t>GL15 5AL</t>
  </si>
  <si>
    <t>Light Fitting:Isolate supply, disconnect, clear away and renew bulkhead light fitting with metal alloy clad body, polycarbonate diffuser with screw fitting and 28 watt 2D lamp, connect to existing cables, reconnect electricity supply, undertake electrical tests and make good on completion and remove waste and debris.</t>
  </si>
  <si>
    <t>As per LP - Can a job be raised to repair light in communal area of the above address please. 1x 856611</t>
  </si>
  <si>
    <t>Natalie Wilce</t>
  </si>
  <si>
    <t>Closer to communal door between 22 and 24 is very stiff and heavy when trying to open, please attend to ease  1:Attend and repair; complete works as necessary. 2:SOR to be varied upon completion to reflect actuals. 3:Call Schedulers from site to book any follow on.</t>
  </si>
  <si>
    <t>Closer to communal door between 22 and 24 is very stiff and heavy when trying to open, please attend to ease</t>
  </si>
  <si>
    <t>Carpentry</t>
  </si>
  <si>
    <t>Staircase:Refix any loose tread by screwing through tread into top edge of riser (where there is no access to underside of staircase).</t>
  </si>
  <si>
    <t>Stairs leading to Flats 26 &amp; 28 - capping to the stairs risers from the 5th step to the top step are loose - please refix.</t>
  </si>
  <si>
    <t>Closer:Renew or supply and fix heavy duty overhead door closer or other equal and approved screwed to door and frame, make good and remove waste and debris.</t>
  </si>
  <si>
    <t>As per SW - Could the following works be raised please Location details: External communal door ground floor flats 21 &amp; 32 – off Foley RoadExternal communal door ground floor flats 25 &amp; 27 – off Foley RoadExternal communal door ground floor flats 29 &amp; 31 – off Foley RoadExternal communal door first floor flats 22 &amp; 24 External communal door first floor flats 26 &amp; 28External communal door first floor flats 30 &amp; 32 – NB this is a uPVC door.  Work required:  Supply and fit new door closer + ease and adjust external timber &amp; glazed doors.   X 5 Ease and adjust uPVC door:  remove and replace draught excluder x 1 Codes CA390503 X 5  CA325129 1  CA327117 x1</t>
  </si>
  <si>
    <t>REES (ELECTRICAL) &amp; SON</t>
  </si>
  <si>
    <t>10551</t>
  </si>
  <si>
    <t>TURLEY COURT, CINDERFORD, GLOUCESTERSHIRE</t>
  </si>
  <si>
    <t>GL14 2PE</t>
  </si>
  <si>
    <t>1:Attend and repair; complete works as necessary. 2:SOR to be varied upon completion to reflect actuals. 3:Call Schedulers from site to book any follow on.</t>
  </si>
  <si>
    <t>Reported by no 31 that the communal light outside no 29 is not working</t>
  </si>
  <si>
    <t>Gutter:Renew ne 112mm PVCu gutter union or fitting rubbers of any profile including remake joints and line and level and remove waste and debris.</t>
  </si>
  <si>
    <t>A repair is required at this property.  Guttering to RHS elevation as viewed from Naas Lane is leaking. Water is flooding into communal walkway, access to ground floor flats, water is also causing damage to the brick course directly below.</t>
  </si>
  <si>
    <t>Plumbing</t>
  </si>
  <si>
    <t>7739</t>
  </si>
  <si>
    <t>FLATS 43 TO 44, OAKFIELDS, COLEFORD, GLOUCESTERSHIRE</t>
  </si>
  <si>
    <t>GL16 8EN</t>
  </si>
  <si>
    <t>7785</t>
  </si>
  <si>
    <t>FLATS 1 TO 4, AYLAND CLOSE, NEWENT, GLOUCESTERSHIRE</t>
  </si>
  <si>
    <t>As per reception visit, please clear all gutter front and back on this block - this includes the neighbouring properies.  Please can you assess the gutter with view to add an additional downpipe.  Please report back the potential additional work.  Water is coming through the property of 4 Ayland from the gutter, because of the continuous blockage - reported by owner of no 4</t>
  </si>
  <si>
    <t>Shaun Fisher</t>
  </si>
  <si>
    <t>Gutter:Clean out debris from gutters to any type of property including flush out and test, rod downpipe including clean out gulley and remove debris from site on completion (per elevation).</t>
  </si>
  <si>
    <t>Clear gutters as per SF</t>
  </si>
  <si>
    <t>Lisa Gabb</t>
  </si>
  <si>
    <t>Emily Morris</t>
  </si>
  <si>
    <t>EM - Out of hours</t>
  </si>
  <si>
    <t>Plumbing - Out of Hours EmergencyPlumbing - Out of Hours EmergencyPlumbing - Out of Hours Emergency</t>
  </si>
  <si>
    <t>GUTTER:CLEAN/FLUSH OUT PER ELEVATION</t>
  </si>
  <si>
    <t>Attend and repair (Plumbing small)</t>
  </si>
  <si>
    <t>LEL Scaffolding</t>
  </si>
  <si>
    <t>Scaffolding H05</t>
  </si>
  <si>
    <t>Scaffolding</t>
  </si>
  <si>
    <t>Walls and Ceilings:Prepare and apply one mist coat and two full coats of emulsion paint to walls or ceilings in patch repairs to match existing including all joints to adjacent surfaces and finishes.</t>
  </si>
  <si>
    <t>A repair is required at this property. PVC panel of top floor landing window, adajcent to the bin stores of Flats 5 &amp; 6 has blown and wooden skirting is rotten. This is a potential H&amp;S risk. Externally the wooden base rail is rotten. Please make safe or cordon off until repair/replacement carried out.</t>
  </si>
  <si>
    <t>Painting</t>
  </si>
  <si>
    <t>Fascia/Barge:Renew fascia or bargeboard with proprietary PVCu board ne 300mm wide fixed to roof timbers, remove and refix rainwater goods and any cabling, remove existing board, adjust roof tiles and felt, renewal of any support battens and all joints, including all cutting and packing to ensure line and level and remove waste and debris.</t>
  </si>
  <si>
    <t>PVC panel of top floor landing window, adajcent to the bin stores of Flats 5 &amp; 6 has blown and wooden skirting is rotten. This is a potential H&amp;S risk. Externally the wooden base rail is rotten. Please make safe or cordon off until repair/replacement carried out.  1:Attend and repair; complete works as necessary. 2:SOR to be varied upon completion to reflect actuals. 3:Call Schedulers from site to book any follow on.</t>
  </si>
  <si>
    <t>Guttering to RHS elevation as viewed from Naas Lane is leaking. Water is flooding into communal walkway, access to ground floor flats, water is also causing damage to the brick course directly below.    1:Attend and repair; complete works as necessary. 2:SOR to be varied upon completion to reflect actuals. 3:Call Schedulers from site to book any follow on.</t>
  </si>
  <si>
    <t>Loose handraile between flats 5 and 6   Attend and repair (Carpentry small)</t>
  </si>
  <si>
    <t>7738</t>
  </si>
  <si>
    <t>FLATS 33 TO 34, OAKFIELDS, COLEFORD, GLOUCESTERSHIRE</t>
  </si>
  <si>
    <t>Test:Carry out test of domestic installation to occupied property complete comprising continuity, insulation resistance, polarity, earth fault loop impedance and operation of RCD's and RCBO's, disconnect, repair and renew and make good as necessary after removal of illegal wiring and components and provide report and test certificate in conformity to BS 7671 to the Client Representative and remove waste and debris. (Code C1 and C2 repairs indentified to be undertaken will be ordered separately by the Client's Representative and will be reimbursed at the relevant rates in this Schedule of Rates).</t>
  </si>
  <si>
    <t>Coleford - Complete Electrical Installation Condition Report</t>
  </si>
  <si>
    <t>Davies Carpentry &amp; Fire Protection Ltd</t>
  </si>
  <si>
    <t>Quote Reference: DCFP/Q109 £1,800.80Remove existing double door set and fan light and build a new external grade fire rated stud to house a single door.Install a FD30S external grade single Fire Door.Supply and fit a new fiberglass electric meter cupboard door.Fire Door Including:• 1 x door sets • Paint finished• Hardwood Threshold • Euro mortice dead lock with thumb turn and finger pull• Fire stopping from substrate to back of frame• Detailed evidence of the installation including photos• PVC architraves/trims • Disposal of existing door.• Firas certification.</t>
  </si>
  <si>
    <t>Client Inspection:Undertake client inspection and testing etc. in connection with fencing and report to Client Representative (any repairs required to be ordered must be instructed by Client Representative).</t>
  </si>
  <si>
    <t xml:space="preserve">Inspection to attend and repair - Fencing and gates Rotten post needs replacing.  33a-34b oakfields </t>
  </si>
  <si>
    <t>Fencing</t>
  </si>
  <si>
    <t>Inspection to attend and repair - Fencing and gates broken fence post in gardens of 25-28 Jubilee Place</t>
  </si>
  <si>
    <t>Communal door to flats 22 and 24 is rotting at the step Attend and repair (Carpentry small)</t>
  </si>
  <si>
    <t>PLUMBING DAYWORKS (where no SOR applicable)Jason has called to report there is a leak in the block, the opperatives on site carrying out FRA works have noticed it but cannot see where the leak is coming from. They have advised they are working on the 1st floor in the block and when the water is dripping from the ceiling above they have pencil marked around the water marks where it is dripping on the floor for the opperative to see. Opperative carrying out FRA is called Harvey &amp; happy for you to call him 07904231364</t>
  </si>
  <si>
    <t>Jason has called to report there is a leak in the block, the opperatives on site carrying out FRA works have noticed it but cannot see where the leak is coming from. They have advised they are working on the 1st floor in the block and when the water is dripping from the ceiling above they have pencil marked around the water marks where it is dripping on the floor for the opperative to see. Opperative carrying out FRA is called Harvey &amp; happy for you to call him 07904231364</t>
  </si>
  <si>
    <t>7763</t>
  </si>
  <si>
    <t>FLATS 13 TO 22, LEAZE COURT, MOUNT PLEASANT, LYDNEY, GLOUCESTERSHIRE</t>
  </si>
  <si>
    <t>GL15 5QP</t>
  </si>
  <si>
    <t>SLABS STEPS LEADING UP TO PLATFORM  TO FLAT20- 21  HHSRS BOTTOM ROW OF STEPS  -FDL Carry out the following woirks as per your quotation - Carefully lift the loose x 2 slabs to LHS of the bottom row with damaging teh surrounding slabs -removal all old bedding motar dirt etc - prep clean the stair base to ensure suitablle bonding surface - check the underlying substrate for stability and repair any minor defects as nec prep a strong /durable bedding motar /fastset apply to stair base ensuring full coverage to suit - follow on to relay the slabs in their orginal postion -point all joints witha suitable jointing compound - ( allow the bedding to cure as per the manufacturers detail .before allowing foot traffic ) slabs to be left soild underfoot level and flush with the surround slabs - works to comence at 7am on 08/05/2025 as per your quotation</t>
  </si>
  <si>
    <t>SLABS STEPS LEADING UP TO PLATFORM  TO FLATS 20- 21  HHSRS URGENT WORKS TO LOOSE /ROCKING  BOTTOM ROW OF STEPS  -FDL Carry out the following woirks as per your quotation - Carefully lift the loose x 2 slabs to LHS of the bottom row with damaging teh surrounding slabs -removal all old bedding motar dirt etc - prep clean the stair base to ensure suitablle bonding surface - check the underlying substrate for stability and repair any minor defects as nec prep a strong /durable bedding motar /fastset apply to stair base ensuring full coverage to suit - follow on to relay the slabs in their orginal postion -point all joints witha suitable jointing compound - ( allow the bedding to cure as per the manufacturers detail .before allowing foot traffic ) slabs to be left soild underfoot level and flush with the surround slabs - works to comence at 7am on 08/05/2025 as per your quotation</t>
  </si>
  <si>
    <t>FLATS 14 TO 17, ST. MARYS SQUARE, LYDNEY, GLOUCESTERSHIRE</t>
  </si>
  <si>
    <t>Upgrade store cupboard to FD30s , install CSS</t>
  </si>
  <si>
    <t>Upgrade store cupboard to FD30s , install CSS Davies quote QF2094 - qty 6 doors</t>
  </si>
  <si>
    <t>Check compartmentation in Roof Void</t>
  </si>
  <si>
    <t>Check compartmentation in Roof VoidDavies SOR 1/2 day £250</t>
  </si>
  <si>
    <t>As per residents email - we’ve communal lights full of water and not working - please report any further work back   1:Attend and repair; complete works as necessary. 2:SOR to be varied upon completion to reflect actuals. 3:Call Schedulers from site to book any follow on.</t>
  </si>
  <si>
    <t>As per residents email - we’ve communal lights full of water and not working - please report any further work back</t>
  </si>
  <si>
    <t>TMS Environmental</t>
  </si>
  <si>
    <t>TMS Please remove the asbestos from the corner outside of flat 6. Photo attached.</t>
  </si>
  <si>
    <t>Firerite as per quotation 10289 please can you attend to carry out fire stopping and replacement fire doors £6,871.27 + VAT</t>
  </si>
  <si>
    <t>Sofa and other bits of rubbish has been dumped outside the block of flats</t>
  </si>
  <si>
    <t>Lydney - Complete Electrical Installation Condition Report</t>
  </si>
  <si>
    <t>4 in block</t>
  </si>
  <si>
    <t>12 in block</t>
  </si>
  <si>
    <t>8 in block</t>
  </si>
  <si>
    <t>3 in block</t>
  </si>
  <si>
    <t>10 in block</t>
  </si>
  <si>
    <t>no S20 capped at £250</t>
  </si>
  <si>
    <t>capped at £250, no section 20</t>
  </si>
  <si>
    <t>6 in block</t>
  </si>
  <si>
    <t>Rees electrcal - please carry out the service to the external communal lighting please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</si>
</sst>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dd\ mmm\ yyyy\ hh:mm"/>
    <numFmt numFmtId="165" formatCode="&quot;£&quot;#,##0.00"/>
  </numFmts>
  <fonts count="2" x14ac:knownFonts="1">
    <font>
      <sz val="12"/>
      <color theme="1"/>
      <name val="Arial"/>
      <family val="2"/>
    </font>
    <font>
      <b/>
      <sz val="12"/>
      <color theme="1"/>
      <name val="Arial"/>
      <family val="2"/>
    </font>
  </fonts>
  <fills count="4">
    <fill>
      <patternFill patternType="none"/>
    </fill>
    <fill>
      <patternFill patternType="gray125"/>
    </fill>
    <fill>
      <patternFill patternType="solid">
        <fgColor rgb="FFFFFF00"/>
        <bgColor indexed="64"/>
      </patternFill>
    </fill>
    <fill>
      <patternFill patternType="solid">
        <fgColor rgb="FFFF0000"/>
        <bgColor indexed="64"/>
      </patternFill>
    </fill>
  </fills>
  <borders count="2">
    <border>
      <left/>
      <right/>
      <top/>
      <bottom/>
      <diagonal/>
    </border>
    <border>
      <left/>
      <right/>
      <top style="medium">
        <color indexed="64"/>
      </top>
      <bottom style="medium">
        <color indexed="64"/>
      </bottom>
      <diagonal/>
    </border>
  </borders>
  <cellStyleXfs count="1">
    <xf numFmtId="0" fontId="0" fillId="0" borderId="0"/>
  </cellStyleXfs>
  <cellXfs count="15">
    <xf numFmtId="0" fontId="0" fillId="0" borderId="0" xfId="0"/>
    <xf numFmtId="1" fontId="0" fillId="0" borderId="0" xfId="0" applyNumberFormat="1"/>
    <xf numFmtId="49" fontId="0" fillId="0" borderId="0" xfId="0" applyNumberFormat="1"/>
    <xf numFmtId="2" fontId="0" fillId="0" borderId="0" xfId="0" applyNumberFormat="1"/>
    <xf numFmtId="1" fontId="1" fillId="0" borderId="1" xfId="0" applyNumberFormat="1" applyFont="1" applyBorder="1" applyAlignment="1">
      <alignment horizontal="center"/>
    </xf>
    <xf numFmtId="49" fontId="1" fillId="0" borderId="1" xfId="0" applyNumberFormat="1" applyFont="1" applyBorder="1" applyAlignment="1">
      <alignment horizontal="center"/>
    </xf>
    <xf numFmtId="2" fontId="1" fillId="0" borderId="1" xfId="0" applyNumberFormat="1" applyFont="1" applyBorder="1" applyAlignment="1">
      <alignment horizontal="center"/>
    </xf>
    <xf numFmtId="164" fontId="1" fillId="0" borderId="1" xfId="0" applyNumberFormat="1" applyFont="1" applyBorder="1" applyAlignment="1">
      <alignment horizontal="center"/>
    </xf>
    <xf numFmtId="164" fontId="0" fillId="0" borderId="0" xfId="0" applyNumberFormat="1"/>
    <xf numFmtId="49" fontId="1" fillId="0" borderId="1" xfId="0" applyNumberFormat="1" applyFont="1" applyBorder="1" applyAlignment="1">
      <alignment horizontal="center" vertical="top" wrapText="1"/>
    </xf>
    <xf numFmtId="49" fontId="0" fillId="0" borderId="0" xfId="0" applyNumberFormat="1" applyAlignment="1">
      <alignment vertical="top" wrapText="1"/>
    </xf>
    <xf numFmtId="2" fontId="0" fillId="2" borderId="0" xfId="0" applyNumberFormat="1" applyFill="1"/>
    <xf numFmtId="165" fontId="0" fillId="0" borderId="0" xfId="0" applyNumberFormat="1"/>
    <xf numFmtId="8" fontId="0" fillId="0" borderId="0" xfId="0" applyNumberFormat="1"/>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1A864-4B93-4AC1-879E-43F517E5DFE5}">
  <dimension ref="A1:X6"/>
  <sheetViews>
    <sheetView topLeftCell="P1" zoomScale="80" zoomScaleNormal="80" workbookViewId="0">
      <selection activeCell="Q21" sqref="Q21"/>
    </sheetView>
  </sheetViews>
  <sheetFormatPr defaultRowHeight="15" x14ac:dyDescent="0.2"/>
  <cols>
    <col min="3" max="11" width="0" hidden="1" customWidth="1"/>
    <col min="12" max="12" width="15.21875" bestFit="1" customWidth="1"/>
    <col min="13" max="13" width="29.33203125" customWidth="1"/>
    <col min="15" max="15" width="18.109375" customWidth="1"/>
    <col min="16" max="17" width="59" customWidth="1"/>
    <col min="18" max="18" width="16.21875" bestFit="1" customWidth="1"/>
    <col min="19" max="19" width="15.77734375" bestFit="1" customWidth="1"/>
  </cols>
  <sheetData>
    <row r="1" spans="1:24" ht="16.5" thickBot="1" x14ac:dyDescent="0.3">
      <c r="A1" s="4" t="s">
        <v>0</v>
      </c>
      <c r="B1" s="4" t="s">
        <v>1</v>
      </c>
      <c r="C1" s="5" t="s">
        <v>2</v>
      </c>
      <c r="D1" s="7" t="s">
        <v>3</v>
      </c>
      <c r="E1" s="5" t="s">
        <v>4</v>
      </c>
      <c r="F1" s="5" t="s">
        <v>5</v>
      </c>
      <c r="G1" s="5" t="s">
        <v>6</v>
      </c>
      <c r="H1" s="5" t="s">
        <v>7</v>
      </c>
      <c r="I1" s="5" t="s">
        <v>8</v>
      </c>
      <c r="J1" s="5" t="s">
        <v>9</v>
      </c>
      <c r="K1" s="6" t="s">
        <v>10</v>
      </c>
      <c r="L1" s="5" t="s">
        <v>11</v>
      </c>
      <c r="M1" s="9" t="s">
        <v>12</v>
      </c>
      <c r="N1" s="5" t="s">
        <v>13</v>
      </c>
      <c r="O1" s="7" t="s">
        <v>14</v>
      </c>
      <c r="P1" s="9" t="s">
        <v>15</v>
      </c>
      <c r="Q1" s="9" t="s">
        <v>16</v>
      </c>
      <c r="R1" s="7" t="s">
        <v>17</v>
      </c>
      <c r="S1" s="7" t="s">
        <v>18</v>
      </c>
      <c r="T1" s="5" t="s">
        <v>19</v>
      </c>
      <c r="U1" s="5" t="s">
        <v>20</v>
      </c>
      <c r="V1" s="6" t="s">
        <v>36</v>
      </c>
      <c r="W1" s="6" t="s">
        <v>37</v>
      </c>
      <c r="X1" s="5" t="s">
        <v>38</v>
      </c>
    </row>
    <row r="2" spans="1:24" ht="90" x14ac:dyDescent="0.2">
      <c r="A2" s="1">
        <v>556379</v>
      </c>
      <c r="B2" s="1">
        <v>480646</v>
      </c>
      <c r="C2" s="2" t="s">
        <v>39</v>
      </c>
      <c r="D2" s="8">
        <v>45995.699305555558</v>
      </c>
      <c r="E2" s="2" t="s">
        <v>88</v>
      </c>
      <c r="F2" s="2" t="s">
        <v>41</v>
      </c>
      <c r="G2" s="2" t="s">
        <v>42</v>
      </c>
      <c r="H2" s="2" t="s">
        <v>88</v>
      </c>
      <c r="I2" s="2" t="s">
        <v>43</v>
      </c>
      <c r="J2" s="2" t="s">
        <v>78</v>
      </c>
      <c r="K2" s="3">
        <v>187.82</v>
      </c>
      <c r="L2" s="2" t="s">
        <v>108</v>
      </c>
      <c r="M2" s="10" t="s">
        <v>109</v>
      </c>
      <c r="N2" s="2" t="s">
        <v>73</v>
      </c>
      <c r="O2" s="8">
        <v>45999.397916666669</v>
      </c>
      <c r="P2" s="10" t="s">
        <v>100</v>
      </c>
      <c r="Q2" s="10" t="s">
        <v>110</v>
      </c>
      <c r="R2" s="8">
        <v>45995.698611111111</v>
      </c>
      <c r="S2" s="8">
        <v>46028.786805555559</v>
      </c>
      <c r="T2" s="2" t="s">
        <v>104</v>
      </c>
      <c r="U2" s="2" t="s">
        <v>79</v>
      </c>
      <c r="V2" s="3">
        <v>187.82</v>
      </c>
      <c r="W2" s="3">
        <v>37.56</v>
      </c>
      <c r="X2" s="2" t="s">
        <v>55</v>
      </c>
    </row>
    <row r="3" spans="1:24" ht="45" x14ac:dyDescent="0.2">
      <c r="A3" s="1">
        <v>556321</v>
      </c>
      <c r="B3" s="1">
        <v>480608</v>
      </c>
      <c r="C3" s="2" t="s">
        <v>39</v>
      </c>
      <c r="D3" s="8">
        <v>45995.30972222222</v>
      </c>
      <c r="E3" s="2" t="s">
        <v>111</v>
      </c>
      <c r="F3" s="2" t="s">
        <v>41</v>
      </c>
      <c r="G3" s="2" t="s">
        <v>42</v>
      </c>
      <c r="H3" s="2" t="s">
        <v>111</v>
      </c>
      <c r="I3" s="2" t="s">
        <v>43</v>
      </c>
      <c r="J3" s="2" t="s">
        <v>81</v>
      </c>
      <c r="K3" s="3">
        <v>49.67</v>
      </c>
      <c r="L3" s="2" t="s">
        <v>108</v>
      </c>
      <c r="M3" s="10" t="s">
        <v>109</v>
      </c>
      <c r="N3" s="2" t="s">
        <v>73</v>
      </c>
      <c r="O3" s="8">
        <v>45995.386111111111</v>
      </c>
      <c r="P3" s="10" t="s">
        <v>112</v>
      </c>
      <c r="Q3" s="10" t="s">
        <v>113</v>
      </c>
      <c r="R3" s="8">
        <v>45995.309027777781</v>
      </c>
      <c r="S3" s="8">
        <v>46028.786805555559</v>
      </c>
      <c r="T3" s="2" t="s">
        <v>104</v>
      </c>
      <c r="U3" s="2" t="s">
        <v>79</v>
      </c>
      <c r="V3" s="3">
        <v>49.67</v>
      </c>
      <c r="W3" s="3">
        <v>9.93</v>
      </c>
      <c r="X3" s="2" t="s">
        <v>55</v>
      </c>
    </row>
    <row r="4" spans="1:24" ht="30" x14ac:dyDescent="0.2">
      <c r="A4" s="1">
        <v>556320</v>
      </c>
      <c r="B4" s="1">
        <v>479939</v>
      </c>
      <c r="C4" s="2" t="s">
        <v>39</v>
      </c>
      <c r="D4" s="8">
        <v>45994.700694444444</v>
      </c>
      <c r="E4" s="2" t="s">
        <v>114</v>
      </c>
      <c r="F4" s="2" t="s">
        <v>41</v>
      </c>
      <c r="G4" s="2" t="s">
        <v>42</v>
      </c>
      <c r="H4" s="2" t="s">
        <v>115</v>
      </c>
      <c r="I4" s="2" t="s">
        <v>43</v>
      </c>
      <c r="J4" s="2" t="s">
        <v>116</v>
      </c>
      <c r="K4" s="3">
        <v>33.869999999999997</v>
      </c>
      <c r="L4" s="2" t="s">
        <v>108</v>
      </c>
      <c r="M4" s="10" t="s">
        <v>109</v>
      </c>
      <c r="N4" s="2" t="s">
        <v>73</v>
      </c>
      <c r="O4" s="8">
        <v>45994.700694444444</v>
      </c>
      <c r="P4" s="10" t="s">
        <v>117</v>
      </c>
      <c r="Q4" s="10" t="s">
        <v>118</v>
      </c>
      <c r="R4" s="8">
        <v>45985.418749999997</v>
      </c>
      <c r="S4" s="8">
        <v>46028.786805555559</v>
      </c>
      <c r="T4" s="2" t="s">
        <v>104</v>
      </c>
      <c r="U4" s="2" t="s">
        <v>79</v>
      </c>
      <c r="V4" s="3">
        <v>33.869999999999997</v>
      </c>
      <c r="W4" s="3">
        <v>6.77</v>
      </c>
      <c r="X4" s="2" t="s">
        <v>55</v>
      </c>
    </row>
    <row r="5" spans="1:24" x14ac:dyDescent="0.2">
      <c r="W5" s="11">
        <f>SUM(V2:W4)</f>
        <v>325.62</v>
      </c>
    </row>
    <row r="6" spans="1:24" x14ac:dyDescent="0.2">
      <c r="V6" t="s">
        <v>160</v>
      </c>
      <c r="W6">
        <f>W5/4</f>
        <v>81.405000000000001</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EF0DC-3077-4D1D-8D6B-AA1E40A78986}">
  <dimension ref="A1:N27"/>
  <sheetViews>
    <sheetView topLeftCell="A18" zoomScale="70" zoomScaleNormal="70" workbookViewId="0">
      <selection activeCell="A7" sqref="A7:XFD7"/>
    </sheetView>
  </sheetViews>
  <sheetFormatPr defaultRowHeight="15" x14ac:dyDescent="0.2"/>
  <cols>
    <col min="5" max="5" width="30.88671875" customWidth="1"/>
    <col min="7" max="7" width="17.44140625" bestFit="1" customWidth="1"/>
    <col min="8" max="9" width="68.33203125" customWidth="1"/>
  </cols>
  <sheetData>
    <row r="1" spans="1:14" ht="16.5" thickBot="1" x14ac:dyDescent="0.3">
      <c r="A1" s="4" t="s">
        <v>0</v>
      </c>
      <c r="B1" s="4" t="s">
        <v>1</v>
      </c>
      <c r="C1" s="5" t="s">
        <v>2</v>
      </c>
      <c r="D1" s="5" t="s">
        <v>11</v>
      </c>
      <c r="E1" s="9" t="s">
        <v>12</v>
      </c>
      <c r="F1" s="5" t="s">
        <v>13</v>
      </c>
      <c r="G1" s="7" t="s">
        <v>14</v>
      </c>
      <c r="H1" s="9" t="s">
        <v>15</v>
      </c>
      <c r="I1" s="9" t="s">
        <v>16</v>
      </c>
      <c r="J1" s="5" t="s">
        <v>19</v>
      </c>
      <c r="K1" s="5" t="s">
        <v>20</v>
      </c>
      <c r="L1" s="6" t="s">
        <v>36</v>
      </c>
      <c r="M1" s="6" t="s">
        <v>37</v>
      </c>
      <c r="N1" s="5" t="s">
        <v>38</v>
      </c>
    </row>
    <row r="2" spans="1:14" ht="45" x14ac:dyDescent="0.2">
      <c r="A2" s="1">
        <v>564263</v>
      </c>
      <c r="B2" s="1">
        <v>486721</v>
      </c>
      <c r="C2" s="2" t="s">
        <v>39</v>
      </c>
      <c r="D2" s="2" t="s">
        <v>75</v>
      </c>
      <c r="E2" s="10" t="s">
        <v>76</v>
      </c>
      <c r="F2" s="2" t="s">
        <v>77</v>
      </c>
      <c r="G2" s="8">
        <v>46097.629166666666</v>
      </c>
      <c r="H2" s="10" t="s">
        <v>48</v>
      </c>
      <c r="I2" s="10" t="s">
        <v>59</v>
      </c>
      <c r="J2" s="2" t="s">
        <v>51</v>
      </c>
      <c r="K2" s="2" t="s">
        <v>52</v>
      </c>
      <c r="L2" s="3">
        <v>31.53</v>
      </c>
      <c r="M2" s="3">
        <v>6.31</v>
      </c>
      <c r="N2" s="2" t="s">
        <v>55</v>
      </c>
    </row>
    <row r="3" spans="1:14" ht="45" x14ac:dyDescent="0.2">
      <c r="A3" s="1">
        <v>562260</v>
      </c>
      <c r="B3" s="1">
        <v>485125</v>
      </c>
      <c r="C3" s="2" t="s">
        <v>39</v>
      </c>
      <c r="D3" s="2" t="s">
        <v>75</v>
      </c>
      <c r="E3" s="10" t="s">
        <v>76</v>
      </c>
      <c r="F3" s="2" t="s">
        <v>77</v>
      </c>
      <c r="G3" s="8">
        <v>46076.615972222222</v>
      </c>
      <c r="H3" s="10" t="s">
        <v>48</v>
      </c>
      <c r="I3" s="10" t="s">
        <v>59</v>
      </c>
      <c r="J3" s="2" t="s">
        <v>51</v>
      </c>
      <c r="K3" s="2" t="s">
        <v>52</v>
      </c>
      <c r="L3" s="3">
        <v>31.53</v>
      </c>
      <c r="M3" s="3">
        <v>6.31</v>
      </c>
      <c r="N3" s="2" t="s">
        <v>55</v>
      </c>
    </row>
    <row r="4" spans="1:14" ht="45" x14ac:dyDescent="0.2">
      <c r="A4" s="1">
        <v>560240</v>
      </c>
      <c r="B4" s="1">
        <v>483683</v>
      </c>
      <c r="C4" s="2" t="s">
        <v>39</v>
      </c>
      <c r="D4" s="2" t="s">
        <v>75</v>
      </c>
      <c r="E4" s="10" t="s">
        <v>76</v>
      </c>
      <c r="F4" s="2" t="s">
        <v>77</v>
      </c>
      <c r="G4" s="8">
        <v>46055.508333333331</v>
      </c>
      <c r="H4" s="10" t="s">
        <v>48</v>
      </c>
      <c r="I4" s="10" t="s">
        <v>59</v>
      </c>
      <c r="J4" s="2" t="s">
        <v>51</v>
      </c>
      <c r="K4" s="2" t="s">
        <v>52</v>
      </c>
      <c r="L4" s="3">
        <v>31.53</v>
      </c>
      <c r="M4" s="3">
        <v>6.31</v>
      </c>
      <c r="N4" s="2" t="s">
        <v>55</v>
      </c>
    </row>
    <row r="5" spans="1:14" ht="45" x14ac:dyDescent="0.2">
      <c r="A5" s="1">
        <v>557783</v>
      </c>
      <c r="B5" s="1">
        <v>481713</v>
      </c>
      <c r="C5" s="2" t="s">
        <v>39</v>
      </c>
      <c r="D5" s="2" t="s">
        <v>75</v>
      </c>
      <c r="E5" s="10" t="s">
        <v>76</v>
      </c>
      <c r="F5" s="2" t="s">
        <v>77</v>
      </c>
      <c r="G5" s="8">
        <v>46027.601388888892</v>
      </c>
      <c r="H5" s="10" t="s">
        <v>48</v>
      </c>
      <c r="I5" s="10" t="s">
        <v>59</v>
      </c>
      <c r="J5" s="2" t="s">
        <v>51</v>
      </c>
      <c r="K5" s="2" t="s">
        <v>52</v>
      </c>
      <c r="L5" s="3">
        <v>31.53</v>
      </c>
      <c r="M5" s="3">
        <v>6.31</v>
      </c>
      <c r="N5" s="2" t="s">
        <v>55</v>
      </c>
    </row>
    <row r="6" spans="1:14" ht="45" x14ac:dyDescent="0.2">
      <c r="A6" s="1">
        <v>556205</v>
      </c>
      <c r="B6" s="1">
        <v>480541</v>
      </c>
      <c r="C6" s="2" t="s">
        <v>39</v>
      </c>
      <c r="D6" s="2" t="s">
        <v>75</v>
      </c>
      <c r="E6" s="10" t="s">
        <v>76</v>
      </c>
      <c r="F6" s="2" t="s">
        <v>77</v>
      </c>
      <c r="G6" s="8">
        <v>45994.548611111109</v>
      </c>
      <c r="H6" s="10" t="s">
        <v>48</v>
      </c>
      <c r="I6" s="10" t="s">
        <v>59</v>
      </c>
      <c r="J6" s="2" t="s">
        <v>51</v>
      </c>
      <c r="K6" s="2" t="s">
        <v>52</v>
      </c>
      <c r="L6" s="3">
        <v>31.53</v>
      </c>
      <c r="M6" s="3">
        <v>6.31</v>
      </c>
      <c r="N6" s="2" t="s">
        <v>55</v>
      </c>
    </row>
    <row r="7" spans="1:14" ht="30" x14ac:dyDescent="0.2">
      <c r="A7" s="1">
        <v>555635</v>
      </c>
      <c r="B7" s="1">
        <v>480072</v>
      </c>
      <c r="C7" s="2" t="s">
        <v>39</v>
      </c>
      <c r="D7" s="2" t="s">
        <v>75</v>
      </c>
      <c r="E7" s="10" t="s">
        <v>76</v>
      </c>
      <c r="F7" s="2" t="s">
        <v>77</v>
      </c>
      <c r="G7" s="8">
        <v>46001.616666666669</v>
      </c>
      <c r="H7" s="10" t="s">
        <v>100</v>
      </c>
      <c r="I7" s="10" t="s">
        <v>119</v>
      </c>
      <c r="J7" s="2" t="s">
        <v>104</v>
      </c>
      <c r="K7" s="2" t="s">
        <v>79</v>
      </c>
      <c r="L7" s="3">
        <v>88.5</v>
      </c>
      <c r="M7" s="3">
        <v>17.7</v>
      </c>
      <c r="N7" s="2" t="s">
        <v>55</v>
      </c>
    </row>
    <row r="8" spans="1:14" ht="45" x14ac:dyDescent="0.2">
      <c r="A8" s="1">
        <v>554283</v>
      </c>
      <c r="B8" s="1">
        <v>478997</v>
      </c>
      <c r="C8" s="2" t="s">
        <v>39</v>
      </c>
      <c r="D8" s="2" t="s">
        <v>75</v>
      </c>
      <c r="E8" s="10" t="s">
        <v>76</v>
      </c>
      <c r="F8" s="2" t="s">
        <v>77</v>
      </c>
      <c r="G8" s="8">
        <v>45971.563888888886</v>
      </c>
      <c r="H8" s="10" t="s">
        <v>48</v>
      </c>
      <c r="I8" s="10" t="s">
        <v>59</v>
      </c>
      <c r="J8" s="2" t="s">
        <v>51</v>
      </c>
      <c r="K8" s="2" t="s">
        <v>52</v>
      </c>
      <c r="L8" s="3">
        <v>31.53</v>
      </c>
      <c r="M8" s="3">
        <v>6.31</v>
      </c>
      <c r="N8" s="2" t="s">
        <v>55</v>
      </c>
    </row>
    <row r="9" spans="1:14" ht="45" x14ac:dyDescent="0.2">
      <c r="A9" s="1">
        <v>553979</v>
      </c>
      <c r="B9" s="1">
        <v>478636</v>
      </c>
      <c r="C9" s="2" t="s">
        <v>120</v>
      </c>
      <c r="D9" s="2" t="s">
        <v>75</v>
      </c>
      <c r="E9" s="10" t="s">
        <v>76</v>
      </c>
      <c r="F9" s="2" t="s">
        <v>77</v>
      </c>
      <c r="G9" s="8">
        <v>45985.449305555558</v>
      </c>
      <c r="H9" s="10" t="s">
        <v>121</v>
      </c>
      <c r="I9" s="10" t="s">
        <v>103</v>
      </c>
      <c r="J9" s="2" t="s">
        <v>122</v>
      </c>
      <c r="K9" s="2" t="s">
        <v>79</v>
      </c>
      <c r="L9" s="3">
        <v>480</v>
      </c>
      <c r="M9" s="3">
        <v>96</v>
      </c>
      <c r="N9" s="2" t="s">
        <v>55</v>
      </c>
    </row>
    <row r="10" spans="1:14" ht="45" x14ac:dyDescent="0.2">
      <c r="A10" s="1">
        <v>553977</v>
      </c>
      <c r="B10" s="1">
        <v>478636</v>
      </c>
      <c r="C10" s="2" t="s">
        <v>39</v>
      </c>
      <c r="D10" s="2" t="s">
        <v>75</v>
      </c>
      <c r="E10" s="10" t="s">
        <v>76</v>
      </c>
      <c r="F10" s="2" t="s">
        <v>77</v>
      </c>
      <c r="G10" s="8">
        <v>45989.493055555555</v>
      </c>
      <c r="H10" s="10" t="s">
        <v>102</v>
      </c>
      <c r="I10" s="10" t="s">
        <v>103</v>
      </c>
      <c r="J10" s="2" t="s">
        <v>104</v>
      </c>
      <c r="K10" s="2" t="s">
        <v>79</v>
      </c>
      <c r="L10" s="3">
        <v>68.2</v>
      </c>
      <c r="M10" s="3">
        <v>13.64</v>
      </c>
      <c r="N10" s="2" t="s">
        <v>55</v>
      </c>
    </row>
    <row r="11" spans="1:14" ht="60" x14ac:dyDescent="0.2">
      <c r="A11" s="1">
        <v>553918</v>
      </c>
      <c r="B11" s="1">
        <v>478637</v>
      </c>
      <c r="C11" s="2" t="s">
        <v>39</v>
      </c>
      <c r="D11" s="2" t="s">
        <v>75</v>
      </c>
      <c r="E11" s="10" t="s">
        <v>76</v>
      </c>
      <c r="F11" s="2" t="s">
        <v>77</v>
      </c>
      <c r="G11" s="8">
        <v>46057.359027777777</v>
      </c>
      <c r="H11" s="10" t="s">
        <v>123</v>
      </c>
      <c r="I11" s="10" t="s">
        <v>124</v>
      </c>
      <c r="J11" s="2" t="s">
        <v>125</v>
      </c>
      <c r="K11" s="2" t="s">
        <v>79</v>
      </c>
      <c r="L11" s="3">
        <v>58.01</v>
      </c>
      <c r="M11" s="3">
        <v>11.6</v>
      </c>
      <c r="N11" s="2" t="s">
        <v>55</v>
      </c>
    </row>
    <row r="12" spans="1:14" ht="60" x14ac:dyDescent="0.2">
      <c r="A12" s="1">
        <v>553917</v>
      </c>
      <c r="B12" s="1">
        <v>478637</v>
      </c>
      <c r="C12" s="2" t="s">
        <v>39</v>
      </c>
      <c r="D12" s="2" t="s">
        <v>75</v>
      </c>
      <c r="E12" s="10" t="s">
        <v>76</v>
      </c>
      <c r="F12" s="2" t="s">
        <v>77</v>
      </c>
      <c r="G12" s="8">
        <v>46064.376388888886</v>
      </c>
      <c r="H12" s="10" t="s">
        <v>126</v>
      </c>
      <c r="I12" s="10" t="s">
        <v>124</v>
      </c>
      <c r="J12" s="2" t="s">
        <v>91</v>
      </c>
      <c r="K12" s="2" t="s">
        <v>79</v>
      </c>
      <c r="L12" s="3">
        <v>967.48</v>
      </c>
      <c r="M12" s="3">
        <v>193.5</v>
      </c>
      <c r="N12" s="2" t="s">
        <v>55</v>
      </c>
    </row>
    <row r="13" spans="1:14" ht="75" x14ac:dyDescent="0.2">
      <c r="A13" s="1">
        <v>553802</v>
      </c>
      <c r="B13" s="1">
        <v>478637</v>
      </c>
      <c r="C13" s="2" t="s">
        <v>39</v>
      </c>
      <c r="D13" s="2" t="s">
        <v>75</v>
      </c>
      <c r="E13" s="10" t="s">
        <v>76</v>
      </c>
      <c r="F13" s="2" t="s">
        <v>77</v>
      </c>
      <c r="G13" s="8">
        <v>45964.628472222219</v>
      </c>
      <c r="H13" s="10" t="s">
        <v>127</v>
      </c>
      <c r="I13" s="10" t="s">
        <v>124</v>
      </c>
      <c r="J13" s="2" t="s">
        <v>91</v>
      </c>
      <c r="K13" s="2" t="s">
        <v>79</v>
      </c>
      <c r="L13" s="3">
        <v>88.5</v>
      </c>
      <c r="M13" s="3">
        <v>17.7</v>
      </c>
      <c r="N13" s="2" t="s">
        <v>55</v>
      </c>
    </row>
    <row r="14" spans="1:14" ht="75" x14ac:dyDescent="0.2">
      <c r="A14" s="1">
        <v>553801</v>
      </c>
      <c r="B14" s="1">
        <v>478636</v>
      </c>
      <c r="C14" s="2" t="s">
        <v>39</v>
      </c>
      <c r="D14" s="2" t="s">
        <v>75</v>
      </c>
      <c r="E14" s="10" t="s">
        <v>76</v>
      </c>
      <c r="F14" s="2" t="s">
        <v>77</v>
      </c>
      <c r="G14" s="8">
        <v>45965.568749999999</v>
      </c>
      <c r="H14" s="10" t="s">
        <v>128</v>
      </c>
      <c r="I14" s="10" t="s">
        <v>103</v>
      </c>
      <c r="J14" s="2" t="s">
        <v>104</v>
      </c>
      <c r="K14" s="2" t="s">
        <v>79</v>
      </c>
      <c r="L14" s="3">
        <v>105.17</v>
      </c>
      <c r="M14" s="3">
        <v>21.03</v>
      </c>
      <c r="N14" s="2" t="s">
        <v>55</v>
      </c>
    </row>
    <row r="15" spans="1:14" ht="30" x14ac:dyDescent="0.2">
      <c r="A15" s="1">
        <v>553799</v>
      </c>
      <c r="B15" s="1">
        <v>478634</v>
      </c>
      <c r="C15" s="2" t="s">
        <v>39</v>
      </c>
      <c r="D15" s="2" t="s">
        <v>75</v>
      </c>
      <c r="E15" s="10" t="s">
        <v>76</v>
      </c>
      <c r="F15" s="2" t="s">
        <v>77</v>
      </c>
      <c r="G15" s="8">
        <v>45964.59652777778</v>
      </c>
      <c r="H15" s="10" t="s">
        <v>100</v>
      </c>
      <c r="I15" s="10" t="s">
        <v>129</v>
      </c>
      <c r="J15" s="2" t="s">
        <v>91</v>
      </c>
      <c r="K15" s="2" t="s">
        <v>79</v>
      </c>
      <c r="L15" s="3">
        <v>118</v>
      </c>
      <c r="M15" s="3">
        <v>23.6</v>
      </c>
      <c r="N15" s="2" t="s">
        <v>55</v>
      </c>
    </row>
    <row r="16" spans="1:14" ht="45" x14ac:dyDescent="0.2">
      <c r="A16" s="1">
        <v>552259</v>
      </c>
      <c r="B16" s="1">
        <v>477450</v>
      </c>
      <c r="C16" s="2" t="s">
        <v>39</v>
      </c>
      <c r="D16" s="2" t="s">
        <v>75</v>
      </c>
      <c r="E16" s="10" t="s">
        <v>76</v>
      </c>
      <c r="F16" s="2" t="s">
        <v>77</v>
      </c>
      <c r="G16" s="8">
        <v>45946.68472222222</v>
      </c>
      <c r="H16" s="10" t="s">
        <v>48</v>
      </c>
      <c r="I16" s="10" t="s">
        <v>59</v>
      </c>
      <c r="J16" s="2" t="s">
        <v>51</v>
      </c>
      <c r="K16" s="2" t="s">
        <v>52</v>
      </c>
      <c r="L16" s="3">
        <v>31.53</v>
      </c>
      <c r="M16" s="3">
        <v>6.31</v>
      </c>
      <c r="N16" s="2" t="s">
        <v>55</v>
      </c>
    </row>
    <row r="17" spans="1:14" ht="45" x14ac:dyDescent="0.2">
      <c r="A17" s="1">
        <v>550696</v>
      </c>
      <c r="B17" s="1">
        <v>476154</v>
      </c>
      <c r="C17" s="2" t="s">
        <v>39</v>
      </c>
      <c r="D17" s="2" t="s">
        <v>75</v>
      </c>
      <c r="E17" s="10" t="s">
        <v>76</v>
      </c>
      <c r="F17" s="2" t="s">
        <v>77</v>
      </c>
      <c r="G17" s="8">
        <v>45922.686111111114</v>
      </c>
      <c r="H17" s="10" t="s">
        <v>48</v>
      </c>
      <c r="I17" s="10" t="s">
        <v>59</v>
      </c>
      <c r="J17" s="2" t="s">
        <v>51</v>
      </c>
      <c r="K17" s="2" t="s">
        <v>52</v>
      </c>
      <c r="L17" s="3">
        <v>31.53</v>
      </c>
      <c r="M17" s="3">
        <v>6.31</v>
      </c>
      <c r="N17" s="2" t="s">
        <v>55</v>
      </c>
    </row>
    <row r="18" spans="1:14" ht="45" x14ac:dyDescent="0.2">
      <c r="A18" s="1">
        <v>548965</v>
      </c>
      <c r="B18" s="1">
        <v>474811</v>
      </c>
      <c r="C18" s="2" t="s">
        <v>39</v>
      </c>
      <c r="D18" s="2" t="s">
        <v>75</v>
      </c>
      <c r="E18" s="10" t="s">
        <v>76</v>
      </c>
      <c r="F18" s="2" t="s">
        <v>77</v>
      </c>
      <c r="G18" s="8">
        <v>45898.663888888892</v>
      </c>
      <c r="H18" s="10" t="s">
        <v>48</v>
      </c>
      <c r="I18" s="10" t="s">
        <v>59</v>
      </c>
      <c r="J18" s="2" t="s">
        <v>51</v>
      </c>
      <c r="K18" s="2" t="s">
        <v>52</v>
      </c>
      <c r="L18" s="3">
        <v>31.53</v>
      </c>
      <c r="M18" s="3">
        <v>6.31</v>
      </c>
      <c r="N18" s="2" t="s">
        <v>55</v>
      </c>
    </row>
    <row r="19" spans="1:14" ht="45" x14ac:dyDescent="0.2">
      <c r="A19" s="1">
        <v>547390</v>
      </c>
      <c r="B19" s="1">
        <v>473499</v>
      </c>
      <c r="C19" s="2" t="s">
        <v>39</v>
      </c>
      <c r="D19" s="2" t="s">
        <v>75</v>
      </c>
      <c r="E19" s="10" t="s">
        <v>76</v>
      </c>
      <c r="F19" s="2" t="s">
        <v>77</v>
      </c>
      <c r="G19" s="8">
        <v>45873.390972222223</v>
      </c>
      <c r="H19" s="10" t="s">
        <v>48</v>
      </c>
      <c r="I19" s="10" t="s">
        <v>59</v>
      </c>
      <c r="J19" s="2" t="s">
        <v>51</v>
      </c>
      <c r="K19" s="2" t="s">
        <v>52</v>
      </c>
      <c r="L19" s="3">
        <v>31.53</v>
      </c>
      <c r="M19" s="3">
        <v>6.31</v>
      </c>
      <c r="N19" s="2" t="s">
        <v>55</v>
      </c>
    </row>
    <row r="20" spans="1:14" ht="45" x14ac:dyDescent="0.2">
      <c r="A20" s="1">
        <v>545883</v>
      </c>
      <c r="B20" s="1">
        <v>472373</v>
      </c>
      <c r="C20" s="2" t="s">
        <v>39</v>
      </c>
      <c r="D20" s="2" t="s">
        <v>75</v>
      </c>
      <c r="E20" s="10" t="s">
        <v>76</v>
      </c>
      <c r="F20" s="2" t="s">
        <v>77</v>
      </c>
      <c r="G20" s="8">
        <v>45845.656944444447</v>
      </c>
      <c r="H20" s="10" t="s">
        <v>48</v>
      </c>
      <c r="I20" s="10" t="s">
        <v>59</v>
      </c>
      <c r="J20" s="2" t="s">
        <v>51</v>
      </c>
      <c r="K20" s="2" t="s">
        <v>52</v>
      </c>
      <c r="L20" s="3">
        <v>31.53</v>
      </c>
      <c r="M20" s="3">
        <v>6.31</v>
      </c>
      <c r="N20" s="2" t="s">
        <v>55</v>
      </c>
    </row>
    <row r="21" spans="1:14" ht="45" x14ac:dyDescent="0.2">
      <c r="A21" s="1">
        <v>544207</v>
      </c>
      <c r="B21" s="1">
        <v>471182</v>
      </c>
      <c r="C21" s="2" t="s">
        <v>39</v>
      </c>
      <c r="D21" s="2" t="s">
        <v>75</v>
      </c>
      <c r="E21" s="10" t="s">
        <v>76</v>
      </c>
      <c r="F21" s="2" t="s">
        <v>77</v>
      </c>
      <c r="G21" s="8">
        <v>45818.502083333333</v>
      </c>
      <c r="H21" s="10" t="s">
        <v>48</v>
      </c>
      <c r="I21" s="10" t="s">
        <v>59</v>
      </c>
      <c r="J21" s="2" t="s">
        <v>51</v>
      </c>
      <c r="K21" s="2" t="s">
        <v>52</v>
      </c>
      <c r="L21" s="3">
        <v>31.53</v>
      </c>
      <c r="M21" s="3">
        <v>6.31</v>
      </c>
      <c r="N21" s="2" t="s">
        <v>55</v>
      </c>
    </row>
    <row r="22" spans="1:14" ht="105" x14ac:dyDescent="0.2">
      <c r="A22" s="1">
        <v>542768</v>
      </c>
      <c r="B22" s="1">
        <v>469519</v>
      </c>
      <c r="C22" s="2" t="s">
        <v>39</v>
      </c>
      <c r="D22" s="2" t="s">
        <v>75</v>
      </c>
      <c r="E22" s="10" t="s">
        <v>76</v>
      </c>
      <c r="F22" s="2" t="s">
        <v>77</v>
      </c>
      <c r="G22" s="8">
        <v>45791.727777777778</v>
      </c>
      <c r="H22" s="10" t="s">
        <v>141</v>
      </c>
      <c r="I22" s="10" t="s">
        <v>142</v>
      </c>
      <c r="J22" s="2" t="s">
        <v>104</v>
      </c>
      <c r="K22" s="2" t="s">
        <v>79</v>
      </c>
      <c r="L22" s="3">
        <v>29.5</v>
      </c>
      <c r="M22" s="3">
        <v>5.9</v>
      </c>
      <c r="N22" s="2" t="s">
        <v>55</v>
      </c>
    </row>
    <row r="23" spans="1:14" ht="45" x14ac:dyDescent="0.2">
      <c r="A23" s="1">
        <v>542063</v>
      </c>
      <c r="B23" s="1">
        <v>469017</v>
      </c>
      <c r="C23" s="2" t="s">
        <v>39</v>
      </c>
      <c r="D23" s="2" t="s">
        <v>75</v>
      </c>
      <c r="E23" s="10" t="s">
        <v>76</v>
      </c>
      <c r="F23" s="2" t="s">
        <v>77</v>
      </c>
      <c r="G23" s="8">
        <v>45791.506249999999</v>
      </c>
      <c r="H23" s="10" t="s">
        <v>48</v>
      </c>
      <c r="I23" s="10" t="s">
        <v>59</v>
      </c>
      <c r="J23" s="2" t="s">
        <v>51</v>
      </c>
      <c r="K23" s="2" t="s">
        <v>52</v>
      </c>
      <c r="L23" s="3">
        <v>31.53</v>
      </c>
      <c r="M23" s="3">
        <v>6.31</v>
      </c>
      <c r="N23" s="2" t="s">
        <v>55</v>
      </c>
    </row>
    <row r="24" spans="1:14" ht="30" x14ac:dyDescent="0.2">
      <c r="A24" s="1">
        <v>541810</v>
      </c>
      <c r="B24" s="1">
        <v>464460</v>
      </c>
      <c r="C24" s="2" t="s">
        <v>155</v>
      </c>
      <c r="D24" s="2" t="s">
        <v>75</v>
      </c>
      <c r="E24" s="10" t="s">
        <v>76</v>
      </c>
      <c r="F24" s="2" t="s">
        <v>77</v>
      </c>
      <c r="G24" s="8">
        <v>45783.828472222223</v>
      </c>
      <c r="H24" s="10" t="s">
        <v>156</v>
      </c>
      <c r="I24" s="10" t="s">
        <v>157</v>
      </c>
      <c r="J24" s="2" t="s">
        <v>44</v>
      </c>
      <c r="K24" s="2" t="s">
        <v>61</v>
      </c>
      <c r="L24" s="3">
        <v>530</v>
      </c>
      <c r="M24" s="3">
        <v>106</v>
      </c>
      <c r="N24" s="2" t="s">
        <v>55</v>
      </c>
    </row>
    <row r="25" spans="1:14" ht="45" x14ac:dyDescent="0.2">
      <c r="A25" s="1">
        <v>540141</v>
      </c>
      <c r="B25" s="1">
        <v>467503</v>
      </c>
      <c r="C25" s="2" t="s">
        <v>39</v>
      </c>
      <c r="D25" s="2" t="s">
        <v>75</v>
      </c>
      <c r="E25" s="10" t="s">
        <v>76</v>
      </c>
      <c r="F25" s="2" t="s">
        <v>77</v>
      </c>
      <c r="G25" s="8">
        <v>45758.552083333336</v>
      </c>
      <c r="H25" s="10" t="s">
        <v>48</v>
      </c>
      <c r="I25" s="10" t="s">
        <v>59</v>
      </c>
      <c r="J25" s="2" t="s">
        <v>51</v>
      </c>
      <c r="K25" s="2" t="s">
        <v>52</v>
      </c>
      <c r="L25" s="3">
        <v>31.53</v>
      </c>
      <c r="M25" s="3">
        <v>6.31</v>
      </c>
      <c r="N25" s="2" t="s">
        <v>55</v>
      </c>
    </row>
    <row r="26" spans="1:14" x14ac:dyDescent="0.2">
      <c r="A26" s="1"/>
      <c r="B26" s="1"/>
      <c r="C26" s="2"/>
      <c r="D26" s="2"/>
      <c r="E26" s="10"/>
      <c r="F26" s="2"/>
      <c r="G26" s="8"/>
      <c r="H26" s="10"/>
      <c r="I26" s="10"/>
      <c r="J26" s="2"/>
      <c r="K26" s="2"/>
      <c r="L26" s="3"/>
      <c r="M26" s="11">
        <f>SUM(L2:M25)</f>
        <v>3569.7900000000013</v>
      </c>
      <c r="N26" s="2"/>
    </row>
    <row r="27" spans="1:14" x14ac:dyDescent="0.2">
      <c r="L27" t="s">
        <v>167</v>
      </c>
      <c r="M27" s="12">
        <f>M26/6</f>
        <v>594.96500000000026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66F66-52BB-45B4-BA08-A196B8CAAB26}">
  <dimension ref="A1:K4"/>
  <sheetViews>
    <sheetView zoomScale="90" zoomScaleNormal="90" workbookViewId="0">
      <selection activeCell="F16" sqref="F16"/>
    </sheetView>
  </sheetViews>
  <sheetFormatPr defaultColWidth="9" defaultRowHeight="15" x14ac:dyDescent="0.2"/>
  <cols>
    <col min="3" max="3" width="24.5546875" bestFit="1" customWidth="1"/>
    <col min="5" max="5" width="22.33203125" customWidth="1"/>
    <col min="7" max="7" width="15.5546875" customWidth="1"/>
    <col min="8" max="8" width="30.5546875" customWidth="1"/>
  </cols>
  <sheetData>
    <row r="1" spans="1:11" ht="16.5" thickBot="1" x14ac:dyDescent="0.3">
      <c r="A1" s="4" t="s">
        <v>0</v>
      </c>
      <c r="B1" s="4" t="s">
        <v>1</v>
      </c>
      <c r="C1" s="5" t="s">
        <v>2</v>
      </c>
      <c r="D1" s="5" t="s">
        <v>11</v>
      </c>
      <c r="E1" s="9" t="s">
        <v>12</v>
      </c>
      <c r="F1" s="5" t="s">
        <v>13</v>
      </c>
      <c r="G1" s="7" t="s">
        <v>14</v>
      </c>
      <c r="H1" s="9" t="s">
        <v>15</v>
      </c>
      <c r="I1" s="6" t="s">
        <v>36</v>
      </c>
      <c r="J1" s="6" t="s">
        <v>37</v>
      </c>
      <c r="K1" s="5" t="s">
        <v>38</v>
      </c>
    </row>
    <row r="2" spans="1:11" ht="45" x14ac:dyDescent="0.2">
      <c r="A2" s="1">
        <v>560017</v>
      </c>
      <c r="B2" s="1">
        <v>483521</v>
      </c>
      <c r="C2" s="2" t="s">
        <v>96</v>
      </c>
      <c r="D2" s="2" t="s">
        <v>97</v>
      </c>
      <c r="E2" s="10" t="s">
        <v>98</v>
      </c>
      <c r="F2" s="2" t="s">
        <v>99</v>
      </c>
      <c r="G2" s="8">
        <v>46049.405555555553</v>
      </c>
      <c r="H2" s="10" t="s">
        <v>168</v>
      </c>
      <c r="I2" s="3">
        <v>264</v>
      </c>
      <c r="J2" s="3">
        <v>52.8</v>
      </c>
      <c r="K2" s="2" t="s">
        <v>66</v>
      </c>
    </row>
    <row r="3" spans="1:11" x14ac:dyDescent="0.2">
      <c r="J3" s="11">
        <f>SUM(I2:J2)</f>
        <v>316.8</v>
      </c>
    </row>
    <row r="4" spans="1:11" x14ac:dyDescent="0.2">
      <c r="I4" t="s">
        <v>164</v>
      </c>
      <c r="J4">
        <f>J3/10</f>
        <v>31.68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7A70-F114-4D7F-96F7-EACBA2FEF098}">
  <dimension ref="A1:AJ17"/>
  <sheetViews>
    <sheetView topLeftCell="B8" zoomScale="80" zoomScaleNormal="80" workbookViewId="0">
      <selection activeCell="AM14" sqref="AM14"/>
    </sheetView>
  </sheetViews>
  <sheetFormatPr defaultRowHeight="15" x14ac:dyDescent="0.2"/>
  <cols>
    <col min="1" max="1" width="15.5546875" style="1" bestFit="1" customWidth="1"/>
    <col min="2" max="2" width="11.5546875" style="1" bestFit="1" customWidth="1"/>
    <col min="3" max="3" width="13.77734375" style="2" hidden="1" customWidth="1"/>
    <col min="4" max="4" width="16.5546875" style="8" hidden="1" customWidth="1"/>
    <col min="5" max="5" width="20.88671875" style="2" hidden="1" customWidth="1"/>
    <col min="6" max="6" width="19.88671875" style="2" hidden="1" customWidth="1"/>
    <col min="7" max="7" width="21.21875" style="2" hidden="1" customWidth="1"/>
    <col min="8" max="8" width="23.77734375" style="2" hidden="1" customWidth="1"/>
    <col min="9" max="9" width="10" style="2" hidden="1" customWidth="1"/>
    <col min="10" max="10" width="19.77734375" style="3" hidden="1" customWidth="1"/>
    <col min="11" max="11" width="5.77734375" style="2" customWidth="1"/>
    <col min="12" max="12" width="27.77734375" style="10" customWidth="1"/>
    <col min="13" max="13" width="13.33203125" style="2" bestFit="1" customWidth="1"/>
    <col min="14" max="14" width="20.21875" style="8" bestFit="1" customWidth="1"/>
    <col min="15" max="15" width="47.88671875" style="10" customWidth="1"/>
    <col min="16" max="16" width="53.44140625" style="10" customWidth="1"/>
    <col min="17" max="18" width="9" style="2" customWidth="1"/>
    <col min="19" max="21" width="9" style="3" hidden="1" customWidth="1"/>
    <col min="22" max="22" width="9" style="2" hidden="1" customWidth="1"/>
    <col min="23" max="28" width="9" style="3" hidden="1" customWidth="1"/>
    <col min="29" max="33" width="9" style="2" hidden="1" customWidth="1"/>
    <col min="34" max="35" width="9" style="3" customWidth="1"/>
    <col min="36" max="36" width="9" style="2" customWidth="1"/>
  </cols>
  <sheetData>
    <row r="1" spans="1:36" ht="16.5" thickBot="1" x14ac:dyDescent="0.3">
      <c r="A1" s="4" t="s">
        <v>0</v>
      </c>
      <c r="B1" s="4" t="s">
        <v>1</v>
      </c>
      <c r="C1" s="5" t="s">
        <v>2</v>
      </c>
      <c r="D1" s="7" t="s">
        <v>3</v>
      </c>
      <c r="E1" s="5" t="s">
        <v>4</v>
      </c>
      <c r="F1" s="5" t="s">
        <v>5</v>
      </c>
      <c r="G1" s="5" t="s">
        <v>6</v>
      </c>
      <c r="H1" s="5" t="s">
        <v>7</v>
      </c>
      <c r="I1" s="5" t="s">
        <v>8</v>
      </c>
      <c r="J1" s="6" t="s">
        <v>10</v>
      </c>
      <c r="K1" s="5" t="s">
        <v>11</v>
      </c>
      <c r="L1" s="9" t="s">
        <v>12</v>
      </c>
      <c r="M1" s="5" t="s">
        <v>13</v>
      </c>
      <c r="N1" s="7" t="s">
        <v>14</v>
      </c>
      <c r="O1" s="9" t="s">
        <v>15</v>
      </c>
      <c r="P1" s="9" t="s">
        <v>16</v>
      </c>
      <c r="Q1" s="5" t="s">
        <v>19</v>
      </c>
      <c r="R1" s="5" t="s">
        <v>20</v>
      </c>
      <c r="S1" s="6" t="s">
        <v>21</v>
      </c>
      <c r="T1" s="6" t="s">
        <v>22</v>
      </c>
      <c r="U1" s="6" t="s">
        <v>23</v>
      </c>
      <c r="V1" s="5" t="s">
        <v>24</v>
      </c>
      <c r="W1" s="6" t="s">
        <v>25</v>
      </c>
      <c r="X1" s="6" t="s">
        <v>26</v>
      </c>
      <c r="Y1" s="6" t="s">
        <v>27</v>
      </c>
      <c r="Z1" s="6" t="s">
        <v>28</v>
      </c>
      <c r="AA1" s="6" t="s">
        <v>29</v>
      </c>
      <c r="AB1" s="6" t="s">
        <v>30</v>
      </c>
      <c r="AC1" s="5" t="s">
        <v>31</v>
      </c>
      <c r="AD1" s="5" t="s">
        <v>32</v>
      </c>
      <c r="AE1" s="5" t="s">
        <v>33</v>
      </c>
      <c r="AF1" s="5" t="s">
        <v>34</v>
      </c>
      <c r="AG1" s="5" t="s">
        <v>35</v>
      </c>
      <c r="AH1" s="6" t="s">
        <v>36</v>
      </c>
      <c r="AI1" s="6" t="s">
        <v>37</v>
      </c>
      <c r="AJ1" s="5" t="s">
        <v>38</v>
      </c>
    </row>
    <row r="2" spans="1:36" ht="75" x14ac:dyDescent="0.2">
      <c r="A2" s="1">
        <v>565314</v>
      </c>
      <c r="B2" s="1">
        <v>487518</v>
      </c>
      <c r="C2" s="2" t="s">
        <v>39</v>
      </c>
      <c r="D2" s="8">
        <v>46111.333333333336</v>
      </c>
      <c r="E2" s="2" t="s">
        <v>40</v>
      </c>
      <c r="F2" s="2" t="s">
        <v>41</v>
      </c>
      <c r="G2" s="2" t="s">
        <v>42</v>
      </c>
      <c r="H2" s="2" t="s">
        <v>40</v>
      </c>
      <c r="I2" s="2" t="s">
        <v>43</v>
      </c>
      <c r="J2" s="3">
        <v>31.53</v>
      </c>
      <c r="K2" s="2" t="s">
        <v>45</v>
      </c>
      <c r="L2" s="10" t="s">
        <v>46</v>
      </c>
      <c r="M2" s="2" t="s">
        <v>47</v>
      </c>
      <c r="N2" s="8">
        <v>46111.488194444442</v>
      </c>
      <c r="O2" s="10" t="s">
        <v>48</v>
      </c>
      <c r="P2" s="10" t="s">
        <v>50</v>
      </c>
      <c r="Q2" s="2" t="s">
        <v>51</v>
      </c>
      <c r="R2" s="2" t="s">
        <v>52</v>
      </c>
      <c r="S2" s="3">
        <v>31.53</v>
      </c>
      <c r="T2" s="3">
        <v>31.53</v>
      </c>
      <c r="U2" s="3">
        <v>31.53</v>
      </c>
      <c r="V2" s="2" t="s">
        <v>44</v>
      </c>
      <c r="W2" s="3">
        <v>0</v>
      </c>
      <c r="X2" s="3">
        <v>0</v>
      </c>
      <c r="Y2" s="3">
        <v>0</v>
      </c>
      <c r="Z2" s="3">
        <v>0</v>
      </c>
      <c r="AA2" s="3">
        <v>31.53</v>
      </c>
      <c r="AB2" s="3">
        <v>0</v>
      </c>
      <c r="AC2" s="2" t="s">
        <v>53</v>
      </c>
      <c r="AD2" s="2" t="s">
        <v>44</v>
      </c>
      <c r="AE2" s="2" t="s">
        <v>44</v>
      </c>
      <c r="AF2" s="2" t="s">
        <v>54</v>
      </c>
      <c r="AG2" s="2" t="s">
        <v>49</v>
      </c>
      <c r="AH2" s="3">
        <v>31.53</v>
      </c>
      <c r="AI2" s="3">
        <v>6.31</v>
      </c>
      <c r="AJ2" s="2" t="s">
        <v>55</v>
      </c>
    </row>
    <row r="3" spans="1:36" ht="45" x14ac:dyDescent="0.2">
      <c r="A3" s="1">
        <v>563517</v>
      </c>
      <c r="B3" s="1">
        <v>485569</v>
      </c>
      <c r="C3" s="2" t="s">
        <v>39</v>
      </c>
      <c r="D3" s="8">
        <v>46085.40347222222</v>
      </c>
      <c r="E3" s="2" t="s">
        <v>40</v>
      </c>
      <c r="F3" s="2" t="s">
        <v>41</v>
      </c>
      <c r="G3" s="2" t="s">
        <v>42</v>
      </c>
      <c r="H3" s="2" t="s">
        <v>80</v>
      </c>
      <c r="I3" s="2" t="s">
        <v>43</v>
      </c>
      <c r="J3" s="3">
        <v>8.89</v>
      </c>
      <c r="K3" s="2" t="s">
        <v>45</v>
      </c>
      <c r="L3" s="10" t="s">
        <v>46</v>
      </c>
      <c r="M3" s="2" t="s">
        <v>47</v>
      </c>
      <c r="N3" s="8">
        <v>46093.359722222223</v>
      </c>
      <c r="O3" s="10" t="s">
        <v>82</v>
      </c>
      <c r="P3" s="10" t="s">
        <v>50</v>
      </c>
      <c r="Q3" s="2" t="s">
        <v>51</v>
      </c>
      <c r="R3" s="2" t="s">
        <v>79</v>
      </c>
      <c r="S3" s="3">
        <v>8.89</v>
      </c>
      <c r="T3" s="3">
        <v>8.89</v>
      </c>
      <c r="U3" s="3">
        <v>8.89</v>
      </c>
      <c r="V3" s="2" t="s">
        <v>44</v>
      </c>
      <c r="W3" s="3">
        <v>0</v>
      </c>
      <c r="X3" s="3">
        <v>0</v>
      </c>
      <c r="Y3" s="3">
        <v>0</v>
      </c>
      <c r="Z3" s="3">
        <v>0</v>
      </c>
      <c r="AA3" s="3">
        <v>8.89</v>
      </c>
      <c r="AB3" s="3">
        <v>0</v>
      </c>
      <c r="AC3" s="2" t="s">
        <v>53</v>
      </c>
      <c r="AD3" s="2" t="s">
        <v>44</v>
      </c>
      <c r="AE3" s="2" t="s">
        <v>44</v>
      </c>
      <c r="AF3" s="2" t="s">
        <v>54</v>
      </c>
      <c r="AG3" s="2" t="s">
        <v>49</v>
      </c>
      <c r="AH3" s="3">
        <v>8.89</v>
      </c>
      <c r="AI3" s="3">
        <v>1.78</v>
      </c>
      <c r="AJ3" s="2" t="s">
        <v>55</v>
      </c>
    </row>
    <row r="4" spans="1:36" ht="75" x14ac:dyDescent="0.2">
      <c r="A4" s="1">
        <v>562877</v>
      </c>
      <c r="B4" s="1">
        <v>485569</v>
      </c>
      <c r="C4" s="2" t="s">
        <v>39</v>
      </c>
      <c r="D4" s="8">
        <v>46083.334027777775</v>
      </c>
      <c r="E4" s="2" t="s">
        <v>40</v>
      </c>
      <c r="F4" s="2" t="s">
        <v>41</v>
      </c>
      <c r="G4" s="2" t="s">
        <v>42</v>
      </c>
      <c r="H4" s="2" t="s">
        <v>40</v>
      </c>
      <c r="I4" s="2" t="s">
        <v>43</v>
      </c>
      <c r="J4" s="3">
        <v>31.53</v>
      </c>
      <c r="K4" s="2" t="s">
        <v>45</v>
      </c>
      <c r="L4" s="10" t="s">
        <v>46</v>
      </c>
      <c r="M4" s="2" t="s">
        <v>47</v>
      </c>
      <c r="N4" s="8">
        <v>46085.354166666664</v>
      </c>
      <c r="O4" s="10" t="s">
        <v>48</v>
      </c>
      <c r="P4" s="10" t="s">
        <v>50</v>
      </c>
      <c r="Q4" s="2" t="s">
        <v>51</v>
      </c>
      <c r="R4" s="2" t="s">
        <v>52</v>
      </c>
      <c r="S4" s="3">
        <v>31.53</v>
      </c>
      <c r="T4" s="3">
        <v>31.53</v>
      </c>
      <c r="U4" s="3">
        <v>31.53</v>
      </c>
      <c r="V4" s="2" t="s">
        <v>44</v>
      </c>
      <c r="W4" s="3">
        <v>0</v>
      </c>
      <c r="X4" s="3">
        <v>0</v>
      </c>
      <c r="Y4" s="3">
        <v>0</v>
      </c>
      <c r="Z4" s="3">
        <v>0</v>
      </c>
      <c r="AA4" s="3">
        <v>31.53</v>
      </c>
      <c r="AB4" s="3">
        <v>0</v>
      </c>
      <c r="AC4" s="2" t="s">
        <v>53</v>
      </c>
      <c r="AD4" s="2" t="s">
        <v>44</v>
      </c>
      <c r="AE4" s="2" t="s">
        <v>44</v>
      </c>
      <c r="AF4" s="2" t="s">
        <v>54</v>
      </c>
      <c r="AG4" s="2" t="s">
        <v>49</v>
      </c>
      <c r="AH4" s="3">
        <v>31.53</v>
      </c>
      <c r="AI4" s="3">
        <v>6.31</v>
      </c>
      <c r="AJ4" s="2" t="s">
        <v>55</v>
      </c>
    </row>
    <row r="5" spans="1:36" ht="75" x14ac:dyDescent="0.2">
      <c r="A5" s="1">
        <v>561126</v>
      </c>
      <c r="B5" s="1">
        <v>484321</v>
      </c>
      <c r="C5" s="2" t="s">
        <v>39</v>
      </c>
      <c r="D5" s="8">
        <v>46062.334027777775</v>
      </c>
      <c r="E5" s="2" t="s">
        <v>40</v>
      </c>
      <c r="F5" s="2" t="s">
        <v>41</v>
      </c>
      <c r="G5" s="2" t="s">
        <v>42</v>
      </c>
      <c r="H5" s="2" t="s">
        <v>40</v>
      </c>
      <c r="I5" s="2" t="s">
        <v>43</v>
      </c>
      <c r="J5" s="3">
        <v>31.53</v>
      </c>
      <c r="K5" s="2" t="s">
        <v>45</v>
      </c>
      <c r="L5" s="10" t="s">
        <v>46</v>
      </c>
      <c r="M5" s="2" t="s">
        <v>47</v>
      </c>
      <c r="N5" s="8">
        <v>46062.467361111114</v>
      </c>
      <c r="O5" s="10" t="s">
        <v>48</v>
      </c>
      <c r="P5" s="10" t="s">
        <v>50</v>
      </c>
      <c r="Q5" s="2" t="s">
        <v>51</v>
      </c>
      <c r="R5" s="2" t="s">
        <v>52</v>
      </c>
      <c r="S5" s="3">
        <v>31.53</v>
      </c>
      <c r="T5" s="3">
        <v>31.53</v>
      </c>
      <c r="U5" s="3">
        <v>31.53</v>
      </c>
      <c r="V5" s="2" t="s">
        <v>44</v>
      </c>
      <c r="W5" s="3">
        <v>0</v>
      </c>
      <c r="X5" s="3">
        <v>0</v>
      </c>
      <c r="Y5" s="3">
        <v>0</v>
      </c>
      <c r="Z5" s="3">
        <v>0</v>
      </c>
      <c r="AA5" s="3">
        <v>31.53</v>
      </c>
      <c r="AB5" s="3">
        <v>0</v>
      </c>
      <c r="AC5" s="2" t="s">
        <v>53</v>
      </c>
      <c r="AD5" s="2" t="s">
        <v>44</v>
      </c>
      <c r="AE5" s="2" t="s">
        <v>44</v>
      </c>
      <c r="AF5" s="2" t="s">
        <v>54</v>
      </c>
      <c r="AG5" s="2" t="s">
        <v>49</v>
      </c>
      <c r="AH5" s="3">
        <v>31.53</v>
      </c>
      <c r="AI5" s="3">
        <v>6.31</v>
      </c>
      <c r="AJ5" s="2" t="s">
        <v>55</v>
      </c>
    </row>
    <row r="6" spans="1:36" ht="75" x14ac:dyDescent="0.2">
      <c r="A6" s="1">
        <v>558621</v>
      </c>
      <c r="B6" s="1">
        <v>482489</v>
      </c>
      <c r="C6" s="2" t="s">
        <v>39</v>
      </c>
      <c r="D6" s="8">
        <v>46034.333333333336</v>
      </c>
      <c r="E6" s="2" t="s">
        <v>40</v>
      </c>
      <c r="F6" s="2" t="s">
        <v>41</v>
      </c>
      <c r="G6" s="2" t="s">
        <v>42</v>
      </c>
      <c r="H6" s="2" t="s">
        <v>40</v>
      </c>
      <c r="I6" s="2" t="s">
        <v>43</v>
      </c>
      <c r="J6" s="3">
        <v>31.53</v>
      </c>
      <c r="K6" s="2" t="s">
        <v>45</v>
      </c>
      <c r="L6" s="10" t="s">
        <v>46</v>
      </c>
      <c r="M6" s="2" t="s">
        <v>47</v>
      </c>
      <c r="N6" s="8">
        <v>46036.429166666669</v>
      </c>
      <c r="O6" s="10" t="s">
        <v>48</v>
      </c>
      <c r="P6" s="10" t="s">
        <v>50</v>
      </c>
      <c r="Q6" s="2" t="s">
        <v>51</v>
      </c>
      <c r="R6" s="2" t="s">
        <v>52</v>
      </c>
      <c r="S6" s="3">
        <v>31.53</v>
      </c>
      <c r="T6" s="3">
        <v>31.53</v>
      </c>
      <c r="U6" s="3">
        <v>31.53</v>
      </c>
      <c r="V6" s="2" t="s">
        <v>44</v>
      </c>
      <c r="W6" s="3">
        <v>0</v>
      </c>
      <c r="X6" s="3">
        <v>0</v>
      </c>
      <c r="Y6" s="3">
        <v>0</v>
      </c>
      <c r="Z6" s="3">
        <v>0</v>
      </c>
      <c r="AA6" s="3">
        <v>31.53</v>
      </c>
      <c r="AB6" s="3">
        <v>0</v>
      </c>
      <c r="AC6" s="2" t="s">
        <v>53</v>
      </c>
      <c r="AD6" s="2" t="s">
        <v>44</v>
      </c>
      <c r="AE6" s="2" t="s">
        <v>44</v>
      </c>
      <c r="AF6" s="2" t="s">
        <v>54</v>
      </c>
      <c r="AG6" s="2" t="s">
        <v>49</v>
      </c>
      <c r="AH6" s="3">
        <v>31.53</v>
      </c>
      <c r="AI6" s="3">
        <v>6.31</v>
      </c>
      <c r="AJ6" s="2" t="s">
        <v>55</v>
      </c>
    </row>
    <row r="7" spans="1:36" ht="75" x14ac:dyDescent="0.2">
      <c r="A7" s="1">
        <v>557072</v>
      </c>
      <c r="B7" s="1">
        <v>481183</v>
      </c>
      <c r="C7" s="2" t="s">
        <v>39</v>
      </c>
      <c r="D7" s="8">
        <v>46006.334027777775</v>
      </c>
      <c r="E7" s="2" t="s">
        <v>40</v>
      </c>
      <c r="F7" s="2" t="s">
        <v>41</v>
      </c>
      <c r="G7" s="2" t="s">
        <v>42</v>
      </c>
      <c r="H7" s="2" t="s">
        <v>40</v>
      </c>
      <c r="I7" s="2" t="s">
        <v>43</v>
      </c>
      <c r="J7" s="3">
        <v>31.53</v>
      </c>
      <c r="K7" s="2" t="s">
        <v>45</v>
      </c>
      <c r="L7" s="10" t="s">
        <v>46</v>
      </c>
      <c r="M7" s="2" t="s">
        <v>47</v>
      </c>
      <c r="N7" s="8">
        <v>46010.65347222222</v>
      </c>
      <c r="O7" s="10" t="s">
        <v>48</v>
      </c>
      <c r="P7" s="10" t="s">
        <v>50</v>
      </c>
      <c r="Q7" s="2" t="s">
        <v>51</v>
      </c>
      <c r="R7" s="2" t="s">
        <v>52</v>
      </c>
      <c r="S7" s="3">
        <v>31.53</v>
      </c>
      <c r="T7" s="3">
        <v>31.53</v>
      </c>
      <c r="U7" s="3">
        <v>31.53</v>
      </c>
      <c r="V7" s="2" t="s">
        <v>44</v>
      </c>
      <c r="W7" s="3">
        <v>0</v>
      </c>
      <c r="X7" s="3">
        <v>0</v>
      </c>
      <c r="Y7" s="3">
        <v>0</v>
      </c>
      <c r="Z7" s="3">
        <v>0</v>
      </c>
      <c r="AA7" s="3">
        <v>31.53</v>
      </c>
      <c r="AB7" s="3">
        <v>0</v>
      </c>
      <c r="AC7" s="2" t="s">
        <v>53</v>
      </c>
      <c r="AD7" s="2" t="s">
        <v>44</v>
      </c>
      <c r="AE7" s="2" t="s">
        <v>44</v>
      </c>
      <c r="AF7" s="2" t="s">
        <v>54</v>
      </c>
      <c r="AG7" s="2" t="s">
        <v>49</v>
      </c>
      <c r="AH7" s="3">
        <v>31.53</v>
      </c>
      <c r="AI7" s="3">
        <v>6.31</v>
      </c>
      <c r="AJ7" s="2" t="s">
        <v>55</v>
      </c>
    </row>
    <row r="8" spans="1:36" ht="75" x14ac:dyDescent="0.2">
      <c r="A8" s="1">
        <v>555223</v>
      </c>
      <c r="B8" s="1">
        <v>479743</v>
      </c>
      <c r="C8" s="2" t="s">
        <v>39</v>
      </c>
      <c r="D8" s="8">
        <v>45981.333333333336</v>
      </c>
      <c r="E8" s="2" t="s">
        <v>40</v>
      </c>
      <c r="F8" s="2" t="s">
        <v>41</v>
      </c>
      <c r="G8" s="2" t="s">
        <v>42</v>
      </c>
      <c r="H8" s="2" t="s">
        <v>40</v>
      </c>
      <c r="I8" s="2" t="s">
        <v>43</v>
      </c>
      <c r="J8" s="3">
        <v>31.53</v>
      </c>
      <c r="K8" s="2" t="s">
        <v>45</v>
      </c>
      <c r="L8" s="10" t="s">
        <v>46</v>
      </c>
      <c r="M8" s="2" t="s">
        <v>47</v>
      </c>
      <c r="N8" s="8">
        <v>45982.447222222225</v>
      </c>
      <c r="O8" s="10" t="s">
        <v>48</v>
      </c>
      <c r="P8" s="10" t="s">
        <v>50</v>
      </c>
      <c r="Q8" s="2" t="s">
        <v>51</v>
      </c>
      <c r="R8" s="2" t="s">
        <v>52</v>
      </c>
      <c r="S8" s="3">
        <v>31.53</v>
      </c>
      <c r="T8" s="3">
        <v>31.53</v>
      </c>
      <c r="U8" s="3">
        <v>31.53</v>
      </c>
      <c r="V8" s="2" t="s">
        <v>44</v>
      </c>
      <c r="W8" s="3">
        <v>0</v>
      </c>
      <c r="X8" s="3">
        <v>0</v>
      </c>
      <c r="Y8" s="3">
        <v>0</v>
      </c>
      <c r="Z8" s="3">
        <v>0</v>
      </c>
      <c r="AA8" s="3">
        <v>31.53</v>
      </c>
      <c r="AB8" s="3">
        <v>0</v>
      </c>
      <c r="AC8" s="2" t="s">
        <v>53</v>
      </c>
      <c r="AD8" s="2" t="s">
        <v>44</v>
      </c>
      <c r="AE8" s="2" t="s">
        <v>44</v>
      </c>
      <c r="AF8" s="2" t="s">
        <v>54</v>
      </c>
      <c r="AG8" s="2" t="s">
        <v>49</v>
      </c>
      <c r="AH8" s="3">
        <v>31.53</v>
      </c>
      <c r="AI8" s="3">
        <v>6.31</v>
      </c>
      <c r="AJ8" s="2" t="s">
        <v>55</v>
      </c>
    </row>
    <row r="9" spans="1:36" ht="75" x14ac:dyDescent="0.2">
      <c r="A9" s="1">
        <v>553221</v>
      </c>
      <c r="B9" s="1">
        <v>478228</v>
      </c>
      <c r="C9" s="2" t="s">
        <v>39</v>
      </c>
      <c r="D9" s="8">
        <v>45957.254861111112</v>
      </c>
      <c r="E9" s="2" t="s">
        <v>40</v>
      </c>
      <c r="F9" s="2" t="s">
        <v>41</v>
      </c>
      <c r="G9" s="2" t="s">
        <v>42</v>
      </c>
      <c r="H9" s="2" t="s">
        <v>40</v>
      </c>
      <c r="I9" s="2" t="s">
        <v>43</v>
      </c>
      <c r="J9" s="3">
        <v>31.53</v>
      </c>
      <c r="K9" s="2" t="s">
        <v>45</v>
      </c>
      <c r="L9" s="10" t="s">
        <v>46</v>
      </c>
      <c r="M9" s="2" t="s">
        <v>47</v>
      </c>
      <c r="N9" s="8">
        <v>45957.640277777777</v>
      </c>
      <c r="O9" s="10" t="s">
        <v>48</v>
      </c>
      <c r="P9" s="10" t="s">
        <v>50</v>
      </c>
      <c r="Q9" s="2" t="s">
        <v>51</v>
      </c>
      <c r="R9" s="2" t="s">
        <v>52</v>
      </c>
      <c r="S9" s="3">
        <v>31.53</v>
      </c>
      <c r="T9" s="3">
        <v>31.53</v>
      </c>
      <c r="U9" s="3">
        <v>31.53</v>
      </c>
      <c r="V9" s="2" t="s">
        <v>44</v>
      </c>
      <c r="W9" s="3">
        <v>0</v>
      </c>
      <c r="X9" s="3">
        <v>0</v>
      </c>
      <c r="Y9" s="3">
        <v>0</v>
      </c>
      <c r="Z9" s="3">
        <v>0</v>
      </c>
      <c r="AA9" s="3">
        <v>31.53</v>
      </c>
      <c r="AB9" s="3">
        <v>0</v>
      </c>
      <c r="AC9" s="2" t="s">
        <v>53</v>
      </c>
      <c r="AD9" s="2" t="s">
        <v>44</v>
      </c>
      <c r="AE9" s="2" t="s">
        <v>44</v>
      </c>
      <c r="AF9" s="2" t="s">
        <v>54</v>
      </c>
      <c r="AG9" s="2" t="s">
        <v>49</v>
      </c>
      <c r="AH9" s="3">
        <v>31.53</v>
      </c>
      <c r="AI9" s="3">
        <v>6.31</v>
      </c>
      <c r="AJ9" s="2" t="s">
        <v>55</v>
      </c>
    </row>
    <row r="10" spans="1:36" ht="75" x14ac:dyDescent="0.2">
      <c r="A10" s="1">
        <v>551306</v>
      </c>
      <c r="B10" s="1">
        <v>476678</v>
      </c>
      <c r="C10" s="2" t="s">
        <v>39</v>
      </c>
      <c r="D10" s="8">
        <v>45931.333333333336</v>
      </c>
      <c r="E10" s="2" t="s">
        <v>40</v>
      </c>
      <c r="F10" s="2" t="s">
        <v>41</v>
      </c>
      <c r="G10" s="2" t="s">
        <v>42</v>
      </c>
      <c r="H10" s="2" t="s">
        <v>40</v>
      </c>
      <c r="I10" s="2" t="s">
        <v>43</v>
      </c>
      <c r="J10" s="3">
        <v>31.53</v>
      </c>
      <c r="K10" s="2" t="s">
        <v>45</v>
      </c>
      <c r="L10" s="10" t="s">
        <v>46</v>
      </c>
      <c r="M10" s="2" t="s">
        <v>47</v>
      </c>
      <c r="N10" s="8">
        <v>45932.484722222223</v>
      </c>
      <c r="O10" s="10" t="s">
        <v>48</v>
      </c>
      <c r="P10" s="10" t="s">
        <v>50</v>
      </c>
      <c r="Q10" s="2" t="s">
        <v>51</v>
      </c>
      <c r="R10" s="2" t="s">
        <v>52</v>
      </c>
      <c r="S10" s="3">
        <v>31.53</v>
      </c>
      <c r="T10" s="3">
        <v>31.53</v>
      </c>
      <c r="U10" s="3">
        <v>31.53</v>
      </c>
      <c r="V10" s="2" t="s">
        <v>44</v>
      </c>
      <c r="W10" s="3">
        <v>0</v>
      </c>
      <c r="X10" s="3">
        <v>0</v>
      </c>
      <c r="Y10" s="3">
        <v>0</v>
      </c>
      <c r="Z10" s="3">
        <v>0</v>
      </c>
      <c r="AA10" s="3">
        <v>31.53</v>
      </c>
      <c r="AB10" s="3">
        <v>0</v>
      </c>
      <c r="AC10" s="2" t="s">
        <v>53</v>
      </c>
      <c r="AD10" s="2" t="s">
        <v>44</v>
      </c>
      <c r="AE10" s="2" t="s">
        <v>44</v>
      </c>
      <c r="AF10" s="2" t="s">
        <v>54</v>
      </c>
      <c r="AG10" s="2" t="s">
        <v>49</v>
      </c>
      <c r="AH10" s="3">
        <v>31.53</v>
      </c>
      <c r="AI10" s="3">
        <v>6.31</v>
      </c>
      <c r="AJ10" s="2" t="s">
        <v>55</v>
      </c>
    </row>
    <row r="11" spans="1:36" ht="75" x14ac:dyDescent="0.2">
      <c r="A11" s="1">
        <v>549236</v>
      </c>
      <c r="B11" s="1">
        <v>475020</v>
      </c>
      <c r="C11" s="2" t="s">
        <v>39</v>
      </c>
      <c r="D11" s="8">
        <v>45902.333333333336</v>
      </c>
      <c r="E11" s="2" t="s">
        <v>40</v>
      </c>
      <c r="F11" s="2" t="s">
        <v>41</v>
      </c>
      <c r="G11" s="2" t="s">
        <v>42</v>
      </c>
      <c r="H11" s="2" t="s">
        <v>40</v>
      </c>
      <c r="I11" s="2" t="s">
        <v>43</v>
      </c>
      <c r="J11" s="3">
        <v>31.53</v>
      </c>
      <c r="K11" s="2" t="s">
        <v>45</v>
      </c>
      <c r="L11" s="10" t="s">
        <v>46</v>
      </c>
      <c r="M11" s="2" t="s">
        <v>47</v>
      </c>
      <c r="N11" s="8">
        <v>45908.634722222225</v>
      </c>
      <c r="O11" s="10" t="s">
        <v>48</v>
      </c>
      <c r="P11" s="10" t="s">
        <v>50</v>
      </c>
      <c r="Q11" s="2" t="s">
        <v>51</v>
      </c>
      <c r="R11" s="2" t="s">
        <v>52</v>
      </c>
      <c r="S11" s="3">
        <v>31.53</v>
      </c>
      <c r="T11" s="3">
        <v>31.53</v>
      </c>
      <c r="U11" s="3">
        <v>31.53</v>
      </c>
      <c r="V11" s="2" t="s">
        <v>44</v>
      </c>
      <c r="W11" s="3">
        <v>0</v>
      </c>
      <c r="X11" s="3">
        <v>0</v>
      </c>
      <c r="Y11" s="3">
        <v>0</v>
      </c>
      <c r="Z11" s="3">
        <v>0</v>
      </c>
      <c r="AA11" s="3">
        <v>31.53</v>
      </c>
      <c r="AB11" s="3">
        <v>0</v>
      </c>
      <c r="AC11" s="2" t="s">
        <v>53</v>
      </c>
      <c r="AD11" s="2" t="s">
        <v>44</v>
      </c>
      <c r="AE11" s="2" t="s">
        <v>44</v>
      </c>
      <c r="AF11" s="2" t="s">
        <v>54</v>
      </c>
      <c r="AG11" s="2" t="s">
        <v>49</v>
      </c>
      <c r="AH11" s="3">
        <v>31.53</v>
      </c>
      <c r="AI11" s="3">
        <v>6.31</v>
      </c>
      <c r="AJ11" s="2" t="s">
        <v>55</v>
      </c>
    </row>
    <row r="12" spans="1:36" ht="75" x14ac:dyDescent="0.2">
      <c r="A12" s="1">
        <v>547393</v>
      </c>
      <c r="B12" s="1">
        <v>473502</v>
      </c>
      <c r="C12" s="2" t="s">
        <v>39</v>
      </c>
      <c r="D12" s="8">
        <v>45869.333333333336</v>
      </c>
      <c r="E12" s="2" t="s">
        <v>40</v>
      </c>
      <c r="F12" s="2" t="s">
        <v>41</v>
      </c>
      <c r="G12" s="2" t="s">
        <v>42</v>
      </c>
      <c r="H12" s="2" t="s">
        <v>40</v>
      </c>
      <c r="I12" s="2" t="s">
        <v>43</v>
      </c>
      <c r="J12" s="3">
        <v>31.53</v>
      </c>
      <c r="K12" s="2" t="s">
        <v>45</v>
      </c>
      <c r="L12" s="10" t="s">
        <v>46</v>
      </c>
      <c r="M12" s="2" t="s">
        <v>47</v>
      </c>
      <c r="N12" s="8">
        <v>45875.604166666664</v>
      </c>
      <c r="O12" s="10" t="s">
        <v>48</v>
      </c>
      <c r="P12" s="10" t="s">
        <v>50</v>
      </c>
      <c r="Q12" s="2" t="s">
        <v>51</v>
      </c>
      <c r="R12" s="2" t="s">
        <v>52</v>
      </c>
      <c r="S12" s="3">
        <v>31.53</v>
      </c>
      <c r="T12" s="3">
        <v>31.53</v>
      </c>
      <c r="U12" s="3">
        <v>31.53</v>
      </c>
      <c r="V12" s="2" t="s">
        <v>44</v>
      </c>
      <c r="W12" s="3">
        <v>0</v>
      </c>
      <c r="X12" s="3">
        <v>0</v>
      </c>
      <c r="Y12" s="3">
        <v>0</v>
      </c>
      <c r="Z12" s="3">
        <v>0</v>
      </c>
      <c r="AA12" s="3">
        <v>31.53</v>
      </c>
      <c r="AB12" s="3">
        <v>0</v>
      </c>
      <c r="AC12" s="2" t="s">
        <v>53</v>
      </c>
      <c r="AD12" s="2" t="s">
        <v>44</v>
      </c>
      <c r="AE12" s="2" t="s">
        <v>44</v>
      </c>
      <c r="AF12" s="2" t="s">
        <v>54</v>
      </c>
      <c r="AG12" s="2" t="s">
        <v>49</v>
      </c>
      <c r="AH12" s="3">
        <v>31.53</v>
      </c>
      <c r="AI12" s="3">
        <v>6.31</v>
      </c>
      <c r="AJ12" s="2" t="s">
        <v>55</v>
      </c>
    </row>
    <row r="13" spans="1:36" ht="75" x14ac:dyDescent="0.2">
      <c r="A13" s="1">
        <v>545886</v>
      </c>
      <c r="B13" s="1">
        <v>472376</v>
      </c>
      <c r="C13" s="2" t="s">
        <v>39</v>
      </c>
      <c r="D13" s="8">
        <v>45842.333333333336</v>
      </c>
      <c r="E13" s="2" t="s">
        <v>40</v>
      </c>
      <c r="F13" s="2" t="s">
        <v>41</v>
      </c>
      <c r="G13" s="2" t="s">
        <v>42</v>
      </c>
      <c r="H13" s="2" t="s">
        <v>40</v>
      </c>
      <c r="I13" s="2" t="s">
        <v>43</v>
      </c>
      <c r="J13" s="3">
        <v>31.53</v>
      </c>
      <c r="K13" s="2" t="s">
        <v>45</v>
      </c>
      <c r="L13" s="10" t="s">
        <v>46</v>
      </c>
      <c r="M13" s="2" t="s">
        <v>47</v>
      </c>
      <c r="N13" s="8">
        <v>45845.506249999999</v>
      </c>
      <c r="O13" s="10" t="s">
        <v>48</v>
      </c>
      <c r="P13" s="10" t="s">
        <v>50</v>
      </c>
      <c r="Q13" s="2" t="s">
        <v>51</v>
      </c>
      <c r="R13" s="2" t="s">
        <v>52</v>
      </c>
      <c r="S13" s="3">
        <v>31.53</v>
      </c>
      <c r="T13" s="3">
        <v>31.53</v>
      </c>
      <c r="U13" s="3">
        <v>31.53</v>
      </c>
      <c r="V13" s="2" t="s">
        <v>44</v>
      </c>
      <c r="W13" s="3">
        <v>0</v>
      </c>
      <c r="X13" s="3">
        <v>0</v>
      </c>
      <c r="Y13" s="3">
        <v>0</v>
      </c>
      <c r="Z13" s="3">
        <v>0</v>
      </c>
      <c r="AA13" s="3">
        <v>31.53</v>
      </c>
      <c r="AB13" s="3">
        <v>0</v>
      </c>
      <c r="AC13" s="2" t="s">
        <v>53</v>
      </c>
      <c r="AD13" s="2" t="s">
        <v>44</v>
      </c>
      <c r="AE13" s="2" t="s">
        <v>44</v>
      </c>
      <c r="AF13" s="2" t="s">
        <v>54</v>
      </c>
      <c r="AG13" s="2" t="s">
        <v>49</v>
      </c>
      <c r="AH13" s="3">
        <v>31.53</v>
      </c>
      <c r="AI13" s="3">
        <v>6.31</v>
      </c>
      <c r="AJ13" s="2" t="s">
        <v>55</v>
      </c>
    </row>
    <row r="14" spans="1:36" ht="75" x14ac:dyDescent="0.2">
      <c r="A14" s="1">
        <v>544210</v>
      </c>
      <c r="B14" s="1">
        <v>471185</v>
      </c>
      <c r="C14" s="2" t="s">
        <v>39</v>
      </c>
      <c r="D14" s="8">
        <v>45818.333333333336</v>
      </c>
      <c r="E14" s="2" t="s">
        <v>40</v>
      </c>
      <c r="F14" s="2" t="s">
        <v>41</v>
      </c>
      <c r="G14" s="2" t="s">
        <v>42</v>
      </c>
      <c r="H14" s="2" t="s">
        <v>40</v>
      </c>
      <c r="I14" s="2" t="s">
        <v>43</v>
      </c>
      <c r="J14" s="3">
        <v>31.53</v>
      </c>
      <c r="K14" s="2" t="s">
        <v>45</v>
      </c>
      <c r="L14" s="10" t="s">
        <v>46</v>
      </c>
      <c r="M14" s="2" t="s">
        <v>47</v>
      </c>
      <c r="N14" s="8">
        <v>45819.640972222223</v>
      </c>
      <c r="O14" s="10" t="s">
        <v>48</v>
      </c>
      <c r="P14" s="10" t="s">
        <v>50</v>
      </c>
      <c r="Q14" s="2" t="s">
        <v>51</v>
      </c>
      <c r="R14" s="2" t="s">
        <v>52</v>
      </c>
      <c r="S14" s="3">
        <v>31.53</v>
      </c>
      <c r="T14" s="3">
        <v>31.53</v>
      </c>
      <c r="U14" s="3">
        <v>31.53</v>
      </c>
      <c r="V14" s="2" t="s">
        <v>44</v>
      </c>
      <c r="W14" s="3">
        <v>0</v>
      </c>
      <c r="X14" s="3">
        <v>0</v>
      </c>
      <c r="Y14" s="3">
        <v>0</v>
      </c>
      <c r="Z14" s="3">
        <v>0</v>
      </c>
      <c r="AA14" s="3">
        <v>31.53</v>
      </c>
      <c r="AB14" s="3">
        <v>0</v>
      </c>
      <c r="AC14" s="2" t="s">
        <v>53</v>
      </c>
      <c r="AD14" s="2" t="s">
        <v>44</v>
      </c>
      <c r="AE14" s="2" t="s">
        <v>44</v>
      </c>
      <c r="AF14" s="2" t="s">
        <v>54</v>
      </c>
      <c r="AG14" s="2" t="s">
        <v>49</v>
      </c>
      <c r="AH14" s="3">
        <v>31.53</v>
      </c>
      <c r="AI14" s="3">
        <v>6.31</v>
      </c>
      <c r="AJ14" s="2" t="s">
        <v>55</v>
      </c>
    </row>
    <row r="15" spans="1:36" ht="75" x14ac:dyDescent="0.2">
      <c r="A15" s="1">
        <v>541588</v>
      </c>
      <c r="B15" s="1">
        <v>468645</v>
      </c>
      <c r="C15" s="2" t="s">
        <v>39</v>
      </c>
      <c r="D15" s="8">
        <v>45775.333333333336</v>
      </c>
      <c r="E15" s="2" t="s">
        <v>40</v>
      </c>
      <c r="F15" s="2" t="s">
        <v>41</v>
      </c>
      <c r="G15" s="2" t="s">
        <v>42</v>
      </c>
      <c r="H15" s="2" t="s">
        <v>40</v>
      </c>
      <c r="I15" s="2" t="s">
        <v>43</v>
      </c>
      <c r="J15" s="3">
        <v>31.53</v>
      </c>
      <c r="K15" s="2" t="s">
        <v>45</v>
      </c>
      <c r="L15" s="10" t="s">
        <v>46</v>
      </c>
      <c r="M15" s="2" t="s">
        <v>47</v>
      </c>
      <c r="N15" s="8">
        <v>45776.456250000003</v>
      </c>
      <c r="O15" s="10" t="s">
        <v>48</v>
      </c>
      <c r="P15" s="10" t="s">
        <v>50</v>
      </c>
      <c r="Q15" s="2" t="s">
        <v>51</v>
      </c>
      <c r="R15" s="2" t="s">
        <v>52</v>
      </c>
      <c r="S15" s="3">
        <v>31.53</v>
      </c>
      <c r="T15" s="3">
        <v>31.53</v>
      </c>
      <c r="U15" s="3">
        <v>31.53</v>
      </c>
      <c r="V15" s="2" t="s">
        <v>44</v>
      </c>
      <c r="W15" s="3">
        <v>0</v>
      </c>
      <c r="X15" s="3">
        <v>0</v>
      </c>
      <c r="Y15" s="3">
        <v>0</v>
      </c>
      <c r="Z15" s="3">
        <v>0</v>
      </c>
      <c r="AA15" s="3">
        <v>31.53</v>
      </c>
      <c r="AB15" s="3">
        <v>0</v>
      </c>
      <c r="AC15" s="2" t="s">
        <v>53</v>
      </c>
      <c r="AD15" s="2" t="s">
        <v>44</v>
      </c>
      <c r="AE15" s="2" t="s">
        <v>44</v>
      </c>
      <c r="AF15" s="2" t="s">
        <v>54</v>
      </c>
      <c r="AG15" s="2" t="s">
        <v>49</v>
      </c>
      <c r="AH15" s="3">
        <v>31.53</v>
      </c>
      <c r="AI15" s="3">
        <v>6.31</v>
      </c>
      <c r="AJ15" s="2" t="s">
        <v>55</v>
      </c>
    </row>
    <row r="16" spans="1:36" x14ac:dyDescent="0.2">
      <c r="AI16" s="11">
        <f>SUM(AH2:AI15)</f>
        <v>502.5900000000002</v>
      </c>
    </row>
    <row r="17" spans="34:35" x14ac:dyDescent="0.2">
      <c r="AH17" s="3" t="s">
        <v>167</v>
      </c>
      <c r="AI17" s="12">
        <f>AI16/6</f>
        <v>83.765000000000029</v>
      </c>
    </row>
  </sheetData>
  <autoFilter ref="A1:AJ1" xr:uid="{176F7A70-F114-4D7F-96F7-EACBA2FEF098}">
    <sortState xmlns:xlrd2="http://schemas.microsoft.com/office/spreadsheetml/2017/richdata2" ref="A2:AJ121">
      <sortCondition ref="L1"/>
    </sortState>
  </autoFilter>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169FA-0959-490A-8FB9-1322CBF2F156}">
  <dimension ref="A1:K3"/>
  <sheetViews>
    <sheetView tabSelected="1" zoomScale="90" zoomScaleNormal="90" workbookViewId="0">
      <selection activeCell="D17" sqref="D17"/>
    </sheetView>
  </sheetViews>
  <sheetFormatPr defaultRowHeight="15" x14ac:dyDescent="0.2"/>
  <cols>
    <col min="4" max="4" width="31.5546875" customWidth="1"/>
    <col min="7" max="8" width="37.44140625" customWidth="1"/>
  </cols>
  <sheetData>
    <row r="1" spans="1:11" ht="16.5" thickBot="1" x14ac:dyDescent="0.3">
      <c r="A1" s="4" t="s">
        <v>0</v>
      </c>
      <c r="B1" s="4" t="s">
        <v>1</v>
      </c>
      <c r="C1" s="5" t="s">
        <v>2</v>
      </c>
      <c r="D1" s="9" t="s">
        <v>12</v>
      </c>
      <c r="E1" s="5" t="s">
        <v>13</v>
      </c>
      <c r="F1" s="7" t="s">
        <v>14</v>
      </c>
      <c r="G1" s="9" t="s">
        <v>15</v>
      </c>
      <c r="H1" s="9" t="s">
        <v>16</v>
      </c>
      <c r="I1" s="6" t="s">
        <v>36</v>
      </c>
      <c r="J1" s="6" t="s">
        <v>37</v>
      </c>
      <c r="K1" s="5" t="s">
        <v>38</v>
      </c>
    </row>
    <row r="2" spans="1:11" ht="30" x14ac:dyDescent="0.2">
      <c r="A2" s="1">
        <v>565168</v>
      </c>
      <c r="B2" s="1">
        <v>487402</v>
      </c>
      <c r="C2" s="2" t="s">
        <v>60</v>
      </c>
      <c r="D2" s="10" t="s">
        <v>62</v>
      </c>
      <c r="E2" s="2" t="s">
        <v>63</v>
      </c>
      <c r="F2" s="8">
        <v>46128.503472222219</v>
      </c>
      <c r="G2" s="10" t="s">
        <v>64</v>
      </c>
      <c r="H2" s="10" t="s">
        <v>65</v>
      </c>
      <c r="I2" s="3">
        <v>190</v>
      </c>
      <c r="J2" s="3">
        <v>38</v>
      </c>
      <c r="K2" s="2" t="s">
        <v>66</v>
      </c>
    </row>
    <row r="3" spans="1:11" x14ac:dyDescent="0.2">
      <c r="J3" s="11">
        <f>SUM(I2:J2)</f>
        <v>228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F785B-7678-485C-AD9C-AFF4F2098EEF}">
  <dimension ref="A1:L19"/>
  <sheetViews>
    <sheetView topLeftCell="B10" zoomScale="80" zoomScaleNormal="80" workbookViewId="0">
      <selection activeCell="O17" sqref="O17"/>
    </sheetView>
  </sheetViews>
  <sheetFormatPr defaultRowHeight="15" x14ac:dyDescent="0.2"/>
  <cols>
    <col min="3" max="3" width="16.109375" bestFit="1" customWidth="1"/>
    <col min="5" max="5" width="24.88671875" customWidth="1"/>
    <col min="7" max="7" width="15.109375" customWidth="1"/>
    <col min="8" max="9" width="60.77734375" customWidth="1"/>
  </cols>
  <sheetData>
    <row r="1" spans="1:12" ht="16.5" thickBot="1" x14ac:dyDescent="0.3">
      <c r="A1" s="4" t="s">
        <v>0</v>
      </c>
      <c r="B1" s="4" t="s">
        <v>1</v>
      </c>
      <c r="C1" s="7" t="s">
        <v>3</v>
      </c>
      <c r="D1" s="5" t="s">
        <v>11</v>
      </c>
      <c r="E1" s="9" t="s">
        <v>12</v>
      </c>
      <c r="F1" s="5" t="s">
        <v>13</v>
      </c>
      <c r="G1" s="7" t="s">
        <v>14</v>
      </c>
      <c r="H1" s="9" t="s">
        <v>15</v>
      </c>
      <c r="I1" s="9" t="s">
        <v>16</v>
      </c>
      <c r="J1" s="6" t="s">
        <v>36</v>
      </c>
      <c r="K1" s="6" t="s">
        <v>37</v>
      </c>
      <c r="L1" s="5" t="s">
        <v>38</v>
      </c>
    </row>
    <row r="2" spans="1:12" ht="60" x14ac:dyDescent="0.2">
      <c r="A2" s="1">
        <v>564264</v>
      </c>
      <c r="B2" s="1">
        <v>486722</v>
      </c>
      <c r="C2" s="8">
        <v>46097.333333333336</v>
      </c>
      <c r="D2" s="2" t="s">
        <v>71</v>
      </c>
      <c r="E2" s="10" t="s">
        <v>72</v>
      </c>
      <c r="F2" s="2" t="s">
        <v>73</v>
      </c>
      <c r="G2" s="8">
        <v>46097.665972222225</v>
      </c>
      <c r="H2" s="10" t="s">
        <v>48</v>
      </c>
      <c r="I2" s="10" t="s">
        <v>74</v>
      </c>
      <c r="J2" s="3">
        <v>31.53</v>
      </c>
      <c r="K2" s="3">
        <v>6.31</v>
      </c>
      <c r="L2" s="2" t="s">
        <v>55</v>
      </c>
    </row>
    <row r="3" spans="1:12" ht="60" x14ac:dyDescent="0.2">
      <c r="A3" s="1">
        <v>562261</v>
      </c>
      <c r="B3" s="1">
        <v>485126</v>
      </c>
      <c r="C3" s="8">
        <v>46076.333333333336</v>
      </c>
      <c r="D3" s="2" t="s">
        <v>71</v>
      </c>
      <c r="E3" s="10" t="s">
        <v>72</v>
      </c>
      <c r="F3" s="2" t="s">
        <v>73</v>
      </c>
      <c r="G3" s="8">
        <v>46076.665277777778</v>
      </c>
      <c r="H3" s="10" t="s">
        <v>48</v>
      </c>
      <c r="I3" s="10" t="s">
        <v>74</v>
      </c>
      <c r="J3" s="3">
        <v>31.53</v>
      </c>
      <c r="K3" s="3">
        <v>6.31</v>
      </c>
      <c r="L3" s="2" t="s">
        <v>55</v>
      </c>
    </row>
    <row r="4" spans="1:12" ht="60" x14ac:dyDescent="0.2">
      <c r="A4" s="1">
        <v>561966</v>
      </c>
      <c r="B4" s="1">
        <v>484940</v>
      </c>
      <c r="C4" s="8">
        <v>46071.478472222225</v>
      </c>
      <c r="D4" s="2" t="s">
        <v>71</v>
      </c>
      <c r="E4" s="10" t="s">
        <v>72</v>
      </c>
      <c r="F4" s="2" t="s">
        <v>73</v>
      </c>
      <c r="G4" s="8">
        <v>46076.634722222225</v>
      </c>
      <c r="H4" s="10" t="s">
        <v>89</v>
      </c>
      <c r="I4" s="10" t="s">
        <v>90</v>
      </c>
      <c r="J4" s="3">
        <v>103.98</v>
      </c>
      <c r="K4" s="3">
        <v>20.8</v>
      </c>
      <c r="L4" s="2" t="s">
        <v>55</v>
      </c>
    </row>
    <row r="5" spans="1:12" ht="150" x14ac:dyDescent="0.2">
      <c r="A5" s="1">
        <v>560696</v>
      </c>
      <c r="B5" s="1">
        <v>484031</v>
      </c>
      <c r="C5" s="8">
        <v>46056.490972222222</v>
      </c>
      <c r="D5" s="2" t="s">
        <v>71</v>
      </c>
      <c r="E5" s="10" t="s">
        <v>72</v>
      </c>
      <c r="F5" s="2" t="s">
        <v>73</v>
      </c>
      <c r="G5" s="8">
        <v>46066.616666666669</v>
      </c>
      <c r="H5" s="10" t="s">
        <v>94</v>
      </c>
      <c r="I5" s="10" t="s">
        <v>95</v>
      </c>
      <c r="J5" s="3">
        <v>512.83000000000004</v>
      </c>
      <c r="K5" s="3">
        <v>102.56</v>
      </c>
      <c r="L5" s="2" t="s">
        <v>55</v>
      </c>
    </row>
    <row r="6" spans="1:12" ht="60" x14ac:dyDescent="0.2">
      <c r="A6" s="1">
        <v>560481</v>
      </c>
      <c r="B6" s="1">
        <v>483849</v>
      </c>
      <c r="C6" s="8">
        <v>46055.334027777775</v>
      </c>
      <c r="D6" s="2" t="s">
        <v>71</v>
      </c>
      <c r="E6" s="10" t="s">
        <v>72</v>
      </c>
      <c r="F6" s="2" t="s">
        <v>73</v>
      </c>
      <c r="G6" s="8">
        <v>46055.529861111114</v>
      </c>
      <c r="H6" s="10" t="s">
        <v>48</v>
      </c>
      <c r="I6" s="10" t="s">
        <v>74</v>
      </c>
      <c r="J6" s="3">
        <v>31.53</v>
      </c>
      <c r="K6" s="3">
        <v>6.31</v>
      </c>
      <c r="L6" s="2" t="s">
        <v>55</v>
      </c>
    </row>
    <row r="7" spans="1:12" ht="60" x14ac:dyDescent="0.2">
      <c r="A7" s="1">
        <v>558014</v>
      </c>
      <c r="B7" s="1">
        <v>481967</v>
      </c>
      <c r="C7" s="8">
        <v>46024.333333333336</v>
      </c>
      <c r="D7" s="2" t="s">
        <v>71</v>
      </c>
      <c r="E7" s="10" t="s">
        <v>72</v>
      </c>
      <c r="F7" s="2" t="s">
        <v>73</v>
      </c>
      <c r="G7" s="8">
        <v>46029.663888888892</v>
      </c>
      <c r="H7" s="10" t="s">
        <v>48</v>
      </c>
      <c r="I7" s="10" t="s">
        <v>74</v>
      </c>
      <c r="J7" s="3">
        <v>31.53</v>
      </c>
      <c r="K7" s="3">
        <v>6.31</v>
      </c>
      <c r="L7" s="2" t="s">
        <v>55</v>
      </c>
    </row>
    <row r="8" spans="1:12" ht="60" x14ac:dyDescent="0.2">
      <c r="A8" s="1">
        <v>556500</v>
      </c>
      <c r="B8" s="1">
        <v>480740</v>
      </c>
      <c r="C8" s="8">
        <v>45999.333333333336</v>
      </c>
      <c r="D8" s="2" t="s">
        <v>71</v>
      </c>
      <c r="E8" s="10" t="s">
        <v>72</v>
      </c>
      <c r="F8" s="2" t="s">
        <v>73</v>
      </c>
      <c r="G8" s="8">
        <v>46000.400694444441</v>
      </c>
      <c r="H8" s="10" t="s">
        <v>48</v>
      </c>
      <c r="I8" s="10" t="s">
        <v>74</v>
      </c>
      <c r="J8" s="3">
        <v>31.53</v>
      </c>
      <c r="K8" s="3">
        <v>6.31</v>
      </c>
      <c r="L8" s="2" t="s">
        <v>55</v>
      </c>
    </row>
    <row r="9" spans="1:12" ht="60" x14ac:dyDescent="0.2">
      <c r="A9" s="1">
        <v>554725</v>
      </c>
      <c r="B9" s="1">
        <v>479328</v>
      </c>
      <c r="C9" s="8">
        <v>45975.333333333336</v>
      </c>
      <c r="D9" s="2" t="s">
        <v>71</v>
      </c>
      <c r="E9" s="10" t="s">
        <v>72</v>
      </c>
      <c r="F9" s="2" t="s">
        <v>73</v>
      </c>
      <c r="G9" s="8">
        <v>45975.491666666669</v>
      </c>
      <c r="H9" s="10" t="s">
        <v>48</v>
      </c>
      <c r="I9" s="10" t="s">
        <v>74</v>
      </c>
      <c r="J9" s="3">
        <v>31.53</v>
      </c>
      <c r="K9" s="3">
        <v>6.31</v>
      </c>
      <c r="L9" s="2" t="s">
        <v>55</v>
      </c>
    </row>
    <row r="10" spans="1:12" ht="60" x14ac:dyDescent="0.2">
      <c r="A10" s="1">
        <v>552363</v>
      </c>
      <c r="B10" s="1">
        <v>477530</v>
      </c>
      <c r="C10" s="8">
        <v>45946.333333333336</v>
      </c>
      <c r="D10" s="2" t="s">
        <v>71</v>
      </c>
      <c r="E10" s="10" t="s">
        <v>72</v>
      </c>
      <c r="F10" s="2" t="s">
        <v>73</v>
      </c>
      <c r="G10" s="8">
        <v>45951.417361111111</v>
      </c>
      <c r="H10" s="10" t="s">
        <v>48</v>
      </c>
      <c r="I10" s="10" t="s">
        <v>74</v>
      </c>
      <c r="J10" s="3">
        <v>31.53</v>
      </c>
      <c r="K10" s="3">
        <v>6.31</v>
      </c>
      <c r="L10" s="2" t="s">
        <v>55</v>
      </c>
    </row>
    <row r="11" spans="1:12" ht="60" x14ac:dyDescent="0.2">
      <c r="A11" s="1">
        <v>550698</v>
      </c>
      <c r="B11" s="1">
        <v>476156</v>
      </c>
      <c r="C11" s="8">
        <v>45922.333333333336</v>
      </c>
      <c r="D11" s="2" t="s">
        <v>71</v>
      </c>
      <c r="E11" s="10" t="s">
        <v>72</v>
      </c>
      <c r="F11" s="2" t="s">
        <v>73</v>
      </c>
      <c r="G11" s="8">
        <v>45923.478472222225</v>
      </c>
      <c r="H11" s="10" t="s">
        <v>48</v>
      </c>
      <c r="I11" s="10" t="s">
        <v>74</v>
      </c>
      <c r="J11" s="3">
        <v>31.53</v>
      </c>
      <c r="K11" s="3">
        <v>6.31</v>
      </c>
      <c r="L11" s="2" t="s">
        <v>55</v>
      </c>
    </row>
    <row r="12" spans="1:12" ht="60" x14ac:dyDescent="0.2">
      <c r="A12" s="1">
        <v>549059</v>
      </c>
      <c r="B12" s="1">
        <v>474866</v>
      </c>
      <c r="C12" s="8">
        <v>45898.333333333336</v>
      </c>
      <c r="D12" s="2" t="s">
        <v>71</v>
      </c>
      <c r="E12" s="10" t="s">
        <v>72</v>
      </c>
      <c r="F12" s="2" t="s">
        <v>73</v>
      </c>
      <c r="G12" s="8">
        <v>45898.456250000003</v>
      </c>
      <c r="H12" s="10" t="s">
        <v>48</v>
      </c>
      <c r="I12" s="10" t="s">
        <v>74</v>
      </c>
      <c r="J12" s="3">
        <v>31.53</v>
      </c>
      <c r="K12" s="3">
        <v>6.31</v>
      </c>
      <c r="L12" s="2" t="s">
        <v>55</v>
      </c>
    </row>
    <row r="13" spans="1:12" ht="60" x14ac:dyDescent="0.2">
      <c r="A13" s="1">
        <v>547601</v>
      </c>
      <c r="B13" s="1">
        <v>473664</v>
      </c>
      <c r="C13" s="8">
        <v>45873.333333333336</v>
      </c>
      <c r="D13" s="2" t="s">
        <v>71</v>
      </c>
      <c r="E13" s="10" t="s">
        <v>72</v>
      </c>
      <c r="F13" s="2" t="s">
        <v>73</v>
      </c>
      <c r="G13" s="8">
        <v>45874.584722222222</v>
      </c>
      <c r="H13" s="10" t="s">
        <v>48</v>
      </c>
      <c r="I13" s="10" t="s">
        <v>74</v>
      </c>
      <c r="J13" s="3">
        <v>31.53</v>
      </c>
      <c r="K13" s="3">
        <v>6.31</v>
      </c>
      <c r="L13" s="2" t="s">
        <v>55</v>
      </c>
    </row>
    <row r="14" spans="1:12" ht="60" x14ac:dyDescent="0.2">
      <c r="A14" s="1">
        <v>545891</v>
      </c>
      <c r="B14" s="1">
        <v>472381</v>
      </c>
      <c r="C14" s="8">
        <v>45842.333333333336</v>
      </c>
      <c r="D14" s="2" t="s">
        <v>71</v>
      </c>
      <c r="E14" s="10" t="s">
        <v>72</v>
      </c>
      <c r="F14" s="2" t="s">
        <v>73</v>
      </c>
      <c r="G14" s="8">
        <v>45847.569444444445</v>
      </c>
      <c r="H14" s="10" t="s">
        <v>48</v>
      </c>
      <c r="I14" s="10" t="s">
        <v>74</v>
      </c>
      <c r="J14" s="3">
        <v>31.53</v>
      </c>
      <c r="K14" s="3">
        <v>6.31</v>
      </c>
      <c r="L14" s="2" t="s">
        <v>55</v>
      </c>
    </row>
    <row r="15" spans="1:12" ht="60" x14ac:dyDescent="0.2">
      <c r="A15" s="1">
        <v>544225</v>
      </c>
      <c r="B15" s="1">
        <v>471200</v>
      </c>
      <c r="C15" s="8">
        <v>45818.334027777775</v>
      </c>
      <c r="D15" s="2" t="s">
        <v>71</v>
      </c>
      <c r="E15" s="10" t="s">
        <v>72</v>
      </c>
      <c r="F15" s="2" t="s">
        <v>73</v>
      </c>
      <c r="G15" s="8">
        <v>45819.555555555555</v>
      </c>
      <c r="H15" s="10" t="s">
        <v>48</v>
      </c>
      <c r="I15" s="10" t="s">
        <v>74</v>
      </c>
      <c r="J15" s="3">
        <v>31.53</v>
      </c>
      <c r="K15" s="3">
        <v>6.31</v>
      </c>
      <c r="L15" s="2" t="s">
        <v>55</v>
      </c>
    </row>
    <row r="16" spans="1:12" ht="45" x14ac:dyDescent="0.2">
      <c r="A16" s="1">
        <v>543871</v>
      </c>
      <c r="B16" s="1">
        <v>470792</v>
      </c>
      <c r="C16" s="8">
        <v>45812.611111111109</v>
      </c>
      <c r="D16" s="2" t="s">
        <v>71</v>
      </c>
      <c r="E16" s="10" t="s">
        <v>72</v>
      </c>
      <c r="F16" s="2" t="s">
        <v>73</v>
      </c>
      <c r="G16" s="8">
        <v>45831.439583333333</v>
      </c>
      <c r="H16" s="10" t="s">
        <v>100</v>
      </c>
      <c r="I16" s="10" t="s">
        <v>140</v>
      </c>
      <c r="J16" s="3">
        <v>102.85</v>
      </c>
      <c r="K16" s="3">
        <v>20.57</v>
      </c>
      <c r="L16" s="2" t="s">
        <v>55</v>
      </c>
    </row>
    <row r="17" spans="1:12" ht="60" x14ac:dyDescent="0.2">
      <c r="A17" s="1">
        <v>541399</v>
      </c>
      <c r="B17" s="1">
        <v>468506</v>
      </c>
      <c r="C17" s="8">
        <v>45771.333333333336</v>
      </c>
      <c r="D17" s="2" t="s">
        <v>71</v>
      </c>
      <c r="E17" s="10" t="s">
        <v>72</v>
      </c>
      <c r="F17" s="2" t="s">
        <v>73</v>
      </c>
      <c r="G17" s="8">
        <v>45771.583333333336</v>
      </c>
      <c r="H17" s="10" t="s">
        <v>48</v>
      </c>
      <c r="I17" s="10" t="s">
        <v>74</v>
      </c>
      <c r="J17" s="3">
        <v>31.53</v>
      </c>
      <c r="K17" s="3">
        <v>6.31</v>
      </c>
      <c r="L17" s="2" t="s">
        <v>55</v>
      </c>
    </row>
    <row r="18" spans="1:12" x14ac:dyDescent="0.2">
      <c r="K18" s="11">
        <f>SUM(J2:K17)</f>
        <v>1355.5099999999991</v>
      </c>
    </row>
    <row r="19" spans="1:12" x14ac:dyDescent="0.2">
      <c r="J19" t="s">
        <v>161</v>
      </c>
      <c r="K19" s="12">
        <f>K18/12</f>
        <v>112.95916666666659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0FA85-0869-40AE-B864-7623274526AF}">
  <dimension ref="A1:L20"/>
  <sheetViews>
    <sheetView topLeftCell="C2" zoomScale="70" zoomScaleNormal="70" workbookViewId="0">
      <selection activeCell="I20" sqref="I20"/>
    </sheetView>
  </sheetViews>
  <sheetFormatPr defaultRowHeight="15" x14ac:dyDescent="0.2"/>
  <cols>
    <col min="3" max="3" width="17.6640625" bestFit="1" customWidth="1"/>
    <col min="5" max="5" width="44.109375" customWidth="1"/>
    <col min="7" max="7" width="20.6640625" bestFit="1" customWidth="1"/>
    <col min="8" max="9" width="81.88671875" customWidth="1"/>
  </cols>
  <sheetData>
    <row r="1" spans="1:12" ht="16.5" thickBot="1" x14ac:dyDescent="0.3">
      <c r="A1" s="4" t="s">
        <v>0</v>
      </c>
      <c r="B1" s="4" t="s">
        <v>1</v>
      </c>
      <c r="C1" s="7" t="s">
        <v>3</v>
      </c>
      <c r="D1" s="5" t="s">
        <v>11</v>
      </c>
      <c r="E1" s="9" t="s">
        <v>12</v>
      </c>
      <c r="F1" s="5" t="s">
        <v>13</v>
      </c>
      <c r="G1" s="7" t="s">
        <v>14</v>
      </c>
      <c r="H1" s="9" t="s">
        <v>15</v>
      </c>
      <c r="I1" s="9" t="s">
        <v>16</v>
      </c>
      <c r="J1" s="6" t="s">
        <v>36</v>
      </c>
      <c r="K1" s="6" t="s">
        <v>37</v>
      </c>
      <c r="L1" s="5" t="s">
        <v>38</v>
      </c>
    </row>
    <row r="2" spans="1:12" ht="45" x14ac:dyDescent="0.2">
      <c r="A2" s="1">
        <v>564414</v>
      </c>
      <c r="B2" s="1">
        <v>486861</v>
      </c>
      <c r="C2" s="8">
        <v>46098.333333333336</v>
      </c>
      <c r="D2" s="2" t="s">
        <v>67</v>
      </c>
      <c r="E2" s="10" t="s">
        <v>68</v>
      </c>
      <c r="F2" s="2" t="s">
        <v>69</v>
      </c>
      <c r="G2" s="8">
        <v>46098.677083333336</v>
      </c>
      <c r="H2" s="10" t="s">
        <v>48</v>
      </c>
      <c r="I2" s="10" t="s">
        <v>70</v>
      </c>
      <c r="J2" s="3">
        <v>31.53</v>
      </c>
      <c r="K2" s="3">
        <v>6.31</v>
      </c>
      <c r="L2" s="2" t="s">
        <v>55</v>
      </c>
    </row>
    <row r="3" spans="1:12" ht="45" x14ac:dyDescent="0.2">
      <c r="A3" s="1">
        <v>562275</v>
      </c>
      <c r="B3" s="1">
        <v>485140</v>
      </c>
      <c r="C3" s="8">
        <v>46076.333333333336</v>
      </c>
      <c r="D3" s="2" t="s">
        <v>67</v>
      </c>
      <c r="E3" s="10" t="s">
        <v>68</v>
      </c>
      <c r="F3" s="2" t="s">
        <v>69</v>
      </c>
      <c r="G3" s="8">
        <v>46077.647222222222</v>
      </c>
      <c r="H3" s="10" t="s">
        <v>48</v>
      </c>
      <c r="I3" s="10" t="s">
        <v>70</v>
      </c>
      <c r="J3" s="3">
        <v>31.53</v>
      </c>
      <c r="K3" s="3">
        <v>6.31</v>
      </c>
      <c r="L3" s="2" t="s">
        <v>55</v>
      </c>
    </row>
    <row r="4" spans="1:12" ht="30" x14ac:dyDescent="0.2">
      <c r="A4" s="1">
        <v>561576</v>
      </c>
      <c r="B4" s="1">
        <v>484645</v>
      </c>
      <c r="C4" s="8">
        <v>46066.404166666667</v>
      </c>
      <c r="D4" s="2" t="s">
        <v>67</v>
      </c>
      <c r="E4" s="10" t="s">
        <v>68</v>
      </c>
      <c r="F4" s="2" t="s">
        <v>69</v>
      </c>
      <c r="G4" s="8">
        <v>46071.35833333333</v>
      </c>
      <c r="H4" s="10" t="s">
        <v>92</v>
      </c>
      <c r="I4" s="10" t="s">
        <v>93</v>
      </c>
      <c r="J4" s="3">
        <v>60.48</v>
      </c>
      <c r="K4" s="3">
        <v>12.1</v>
      </c>
      <c r="L4" s="2" t="s">
        <v>55</v>
      </c>
    </row>
    <row r="5" spans="1:12" ht="45" x14ac:dyDescent="0.2">
      <c r="A5" s="1">
        <v>560349</v>
      </c>
      <c r="B5" s="1">
        <v>483772</v>
      </c>
      <c r="C5" s="8">
        <v>46052.333333333336</v>
      </c>
      <c r="D5" s="2" t="s">
        <v>67</v>
      </c>
      <c r="E5" s="10" t="s">
        <v>68</v>
      </c>
      <c r="F5" s="2" t="s">
        <v>69</v>
      </c>
      <c r="G5" s="8">
        <v>46055.619444444441</v>
      </c>
      <c r="H5" s="10" t="s">
        <v>48</v>
      </c>
      <c r="I5" s="10" t="s">
        <v>70</v>
      </c>
      <c r="J5" s="3">
        <v>31.53</v>
      </c>
      <c r="K5" s="3">
        <v>6.31</v>
      </c>
      <c r="L5" s="2" t="s">
        <v>55</v>
      </c>
    </row>
    <row r="6" spans="1:12" ht="30" x14ac:dyDescent="0.2">
      <c r="A6" s="1">
        <v>559151</v>
      </c>
      <c r="B6" s="1">
        <v>482896</v>
      </c>
      <c r="C6" s="8">
        <v>46037.630555555559</v>
      </c>
      <c r="D6" s="2" t="s">
        <v>67</v>
      </c>
      <c r="E6" s="10" t="s">
        <v>68</v>
      </c>
      <c r="F6" s="2" t="s">
        <v>69</v>
      </c>
      <c r="G6" s="8">
        <v>46044.488888888889</v>
      </c>
      <c r="H6" s="10" t="s">
        <v>100</v>
      </c>
      <c r="I6" s="10" t="s">
        <v>101</v>
      </c>
      <c r="J6" s="3">
        <v>44.25</v>
      </c>
      <c r="K6" s="3">
        <v>8.85</v>
      </c>
      <c r="L6" s="2" t="s">
        <v>55</v>
      </c>
    </row>
    <row r="7" spans="1:12" ht="45" x14ac:dyDescent="0.2">
      <c r="A7" s="1">
        <v>558022</v>
      </c>
      <c r="B7" s="1">
        <v>481975</v>
      </c>
      <c r="C7" s="8">
        <v>46027.333333333336</v>
      </c>
      <c r="D7" s="2" t="s">
        <v>67</v>
      </c>
      <c r="E7" s="10" t="s">
        <v>68</v>
      </c>
      <c r="F7" s="2" t="s">
        <v>69</v>
      </c>
      <c r="G7" s="8">
        <v>46028.475694444445</v>
      </c>
      <c r="H7" s="10" t="s">
        <v>48</v>
      </c>
      <c r="I7" s="10" t="s">
        <v>70</v>
      </c>
      <c r="J7" s="3">
        <v>31.53</v>
      </c>
      <c r="K7" s="3">
        <v>6.31</v>
      </c>
      <c r="L7" s="2" t="s">
        <v>55</v>
      </c>
    </row>
    <row r="8" spans="1:12" ht="45" x14ac:dyDescent="0.2">
      <c r="A8" s="1">
        <v>556212</v>
      </c>
      <c r="B8" s="1">
        <v>480548</v>
      </c>
      <c r="C8" s="8">
        <v>45994.333333333336</v>
      </c>
      <c r="D8" s="2" t="s">
        <v>67</v>
      </c>
      <c r="E8" s="10" t="s">
        <v>68</v>
      </c>
      <c r="F8" s="2" t="s">
        <v>69</v>
      </c>
      <c r="G8" s="8">
        <v>46001.685416666667</v>
      </c>
      <c r="H8" s="10" t="s">
        <v>48</v>
      </c>
      <c r="I8" s="10" t="s">
        <v>70</v>
      </c>
      <c r="J8" s="3">
        <v>31.53</v>
      </c>
      <c r="K8" s="3">
        <v>6.31</v>
      </c>
      <c r="L8" s="2" t="s">
        <v>55</v>
      </c>
    </row>
    <row r="9" spans="1:12" ht="45" x14ac:dyDescent="0.2">
      <c r="A9" s="1">
        <v>554291</v>
      </c>
      <c r="B9" s="1">
        <v>479005</v>
      </c>
      <c r="C9" s="8">
        <v>45971.333333333336</v>
      </c>
      <c r="D9" s="2" t="s">
        <v>67</v>
      </c>
      <c r="E9" s="10" t="s">
        <v>68</v>
      </c>
      <c r="F9" s="2" t="s">
        <v>69</v>
      </c>
      <c r="G9" s="8">
        <v>45971.68472222222</v>
      </c>
      <c r="H9" s="10" t="s">
        <v>48</v>
      </c>
      <c r="I9" s="10" t="s">
        <v>70</v>
      </c>
      <c r="J9" s="3">
        <v>31.53</v>
      </c>
      <c r="K9" s="3">
        <v>6.31</v>
      </c>
      <c r="L9" s="2" t="s">
        <v>55</v>
      </c>
    </row>
    <row r="10" spans="1:12" ht="45" x14ac:dyDescent="0.2">
      <c r="A10" s="1">
        <v>552265</v>
      </c>
      <c r="B10" s="1">
        <v>477456</v>
      </c>
      <c r="C10" s="8">
        <v>45945.333333333336</v>
      </c>
      <c r="D10" s="2" t="s">
        <v>67</v>
      </c>
      <c r="E10" s="10" t="s">
        <v>68</v>
      </c>
      <c r="F10" s="2" t="s">
        <v>69</v>
      </c>
      <c r="G10" s="8">
        <v>45947.406944444447</v>
      </c>
      <c r="H10" s="10" t="s">
        <v>48</v>
      </c>
      <c r="I10" s="10" t="s">
        <v>70</v>
      </c>
      <c r="J10" s="3">
        <v>31.53</v>
      </c>
      <c r="K10" s="3">
        <v>6.31</v>
      </c>
      <c r="L10" s="2" t="s">
        <v>55</v>
      </c>
    </row>
    <row r="11" spans="1:12" ht="45" x14ac:dyDescent="0.2">
      <c r="A11" s="1">
        <v>548975</v>
      </c>
      <c r="B11" s="1">
        <v>474821</v>
      </c>
      <c r="C11" s="8">
        <v>45897.333333333336</v>
      </c>
      <c r="D11" s="2" t="s">
        <v>67</v>
      </c>
      <c r="E11" s="10" t="s">
        <v>68</v>
      </c>
      <c r="F11" s="2" t="s">
        <v>69</v>
      </c>
      <c r="G11" s="8">
        <v>45922.384722222225</v>
      </c>
      <c r="H11" s="10" t="s">
        <v>48</v>
      </c>
      <c r="I11" s="10" t="s">
        <v>70</v>
      </c>
      <c r="J11" s="3">
        <v>31.53</v>
      </c>
      <c r="K11" s="3">
        <v>6.31</v>
      </c>
      <c r="L11" s="2" t="s">
        <v>55</v>
      </c>
    </row>
    <row r="12" spans="1:12" ht="45" x14ac:dyDescent="0.2">
      <c r="A12" s="1">
        <v>547608</v>
      </c>
      <c r="B12" s="1">
        <v>473671</v>
      </c>
      <c r="C12" s="8">
        <v>45873.333333333336</v>
      </c>
      <c r="D12" s="2" t="s">
        <v>67</v>
      </c>
      <c r="E12" s="10" t="s">
        <v>68</v>
      </c>
      <c r="F12" s="2" t="s">
        <v>69</v>
      </c>
      <c r="G12" s="8">
        <v>45873.655555555553</v>
      </c>
      <c r="H12" s="10" t="s">
        <v>48</v>
      </c>
      <c r="I12" s="10" t="s">
        <v>70</v>
      </c>
      <c r="J12" s="3">
        <v>31.53</v>
      </c>
      <c r="K12" s="3">
        <v>6.31</v>
      </c>
      <c r="L12" s="2" t="s">
        <v>55</v>
      </c>
    </row>
    <row r="13" spans="1:12" ht="45" x14ac:dyDescent="0.2">
      <c r="A13" s="1">
        <v>546012</v>
      </c>
      <c r="B13" s="1">
        <v>472468</v>
      </c>
      <c r="C13" s="8">
        <v>45845.333333333336</v>
      </c>
      <c r="D13" s="2" t="s">
        <v>67</v>
      </c>
      <c r="E13" s="10" t="s">
        <v>68</v>
      </c>
      <c r="F13" s="2" t="s">
        <v>69</v>
      </c>
      <c r="G13" s="8">
        <v>45848.561805555553</v>
      </c>
      <c r="H13" s="10" t="s">
        <v>48</v>
      </c>
      <c r="I13" s="10" t="s">
        <v>70</v>
      </c>
      <c r="J13" s="3">
        <v>31.53</v>
      </c>
      <c r="K13" s="3">
        <v>6.31</v>
      </c>
      <c r="L13" s="2" t="s">
        <v>55</v>
      </c>
    </row>
    <row r="14" spans="1:12" ht="30" x14ac:dyDescent="0.2">
      <c r="A14" s="1">
        <v>544962</v>
      </c>
      <c r="B14" s="1">
        <v>471732</v>
      </c>
      <c r="C14" s="8">
        <v>45827.625</v>
      </c>
      <c r="D14" s="2" t="s">
        <v>67</v>
      </c>
      <c r="E14" s="10" t="s">
        <v>68</v>
      </c>
      <c r="F14" s="2" t="s">
        <v>69</v>
      </c>
      <c r="G14" s="8">
        <v>45855.415277777778</v>
      </c>
      <c r="H14" s="10" t="s">
        <v>136</v>
      </c>
      <c r="I14" s="10" t="s">
        <v>139</v>
      </c>
      <c r="J14" s="3">
        <v>65.260000000000005</v>
      </c>
      <c r="K14" s="3">
        <v>13.05</v>
      </c>
      <c r="L14" s="2" t="s">
        <v>55</v>
      </c>
    </row>
    <row r="15" spans="1:12" ht="45" x14ac:dyDescent="0.2">
      <c r="A15" s="1">
        <v>544252</v>
      </c>
      <c r="B15" s="1">
        <v>471225</v>
      </c>
      <c r="C15" s="8">
        <v>45818.334722222222</v>
      </c>
      <c r="D15" s="2" t="s">
        <v>67</v>
      </c>
      <c r="E15" s="10" t="s">
        <v>68</v>
      </c>
      <c r="F15" s="2" t="s">
        <v>69</v>
      </c>
      <c r="G15" s="8">
        <v>45820.468055555553</v>
      </c>
      <c r="H15" s="10" t="s">
        <v>48</v>
      </c>
      <c r="I15" s="10" t="s">
        <v>70</v>
      </c>
      <c r="J15" s="3">
        <v>31.53</v>
      </c>
      <c r="K15" s="3">
        <v>6.31</v>
      </c>
      <c r="L15" s="2" t="s">
        <v>55</v>
      </c>
    </row>
    <row r="16" spans="1:12" ht="45" x14ac:dyDescent="0.2">
      <c r="A16" s="1">
        <v>542072</v>
      </c>
      <c r="B16" s="1">
        <v>469026</v>
      </c>
      <c r="C16" s="8">
        <v>45782.334027777775</v>
      </c>
      <c r="D16" s="2" t="s">
        <v>67</v>
      </c>
      <c r="E16" s="10" t="s">
        <v>68</v>
      </c>
      <c r="F16" s="2" t="s">
        <v>69</v>
      </c>
      <c r="G16" s="8">
        <v>45786.549305555556</v>
      </c>
      <c r="H16" s="10" t="s">
        <v>48</v>
      </c>
      <c r="I16" s="10" t="s">
        <v>70</v>
      </c>
      <c r="J16" s="3">
        <v>31.53</v>
      </c>
      <c r="K16" s="3">
        <v>6.31</v>
      </c>
      <c r="L16" s="2" t="s">
        <v>55</v>
      </c>
    </row>
    <row r="17" spans="1:12" ht="30" x14ac:dyDescent="0.2">
      <c r="A17" s="1">
        <v>541610</v>
      </c>
      <c r="B17" s="1">
        <v>468668</v>
      </c>
      <c r="C17" s="8">
        <v>45775.371527777781</v>
      </c>
      <c r="D17" s="2" t="s">
        <v>67</v>
      </c>
      <c r="E17" s="10" t="s">
        <v>68</v>
      </c>
      <c r="F17" s="2" t="s">
        <v>69</v>
      </c>
      <c r="G17" s="8">
        <v>45776.46875</v>
      </c>
      <c r="H17" s="10" t="s">
        <v>158</v>
      </c>
      <c r="I17" s="10" t="s">
        <v>158</v>
      </c>
      <c r="J17" s="3">
        <v>98</v>
      </c>
      <c r="K17" s="3">
        <v>19.600000000000001</v>
      </c>
      <c r="L17" s="2" t="s">
        <v>55</v>
      </c>
    </row>
    <row r="18" spans="1:12" ht="45" x14ac:dyDescent="0.2">
      <c r="A18" s="1">
        <v>540146</v>
      </c>
      <c r="B18" s="1">
        <v>467508</v>
      </c>
      <c r="C18" s="8">
        <v>45757.333333333336</v>
      </c>
      <c r="D18" s="2" t="s">
        <v>67</v>
      </c>
      <c r="E18" s="10" t="s">
        <v>68</v>
      </c>
      <c r="F18" s="2" t="s">
        <v>69</v>
      </c>
      <c r="G18" s="8">
        <v>45757.572916666664</v>
      </c>
      <c r="H18" s="10" t="s">
        <v>48</v>
      </c>
      <c r="I18" s="10" t="s">
        <v>70</v>
      </c>
      <c r="J18" s="3">
        <v>31.53</v>
      </c>
      <c r="K18" s="3">
        <v>6.31</v>
      </c>
      <c r="L18" s="2" t="s">
        <v>55</v>
      </c>
    </row>
    <row r="19" spans="1:12" x14ac:dyDescent="0.2">
      <c r="A19" s="1"/>
      <c r="B19" s="1"/>
      <c r="C19" s="8"/>
      <c r="D19" s="2"/>
      <c r="E19" s="10"/>
      <c r="F19" s="2"/>
      <c r="G19" s="8"/>
      <c r="H19" s="10"/>
      <c r="I19" s="10"/>
      <c r="J19" s="3"/>
      <c r="K19" s="11">
        <f>SUM(J2:K18)</f>
        <v>813.51</v>
      </c>
      <c r="L19" s="2"/>
    </row>
    <row r="20" spans="1:12" x14ac:dyDescent="0.2">
      <c r="J20" t="s">
        <v>162</v>
      </c>
      <c r="K20" s="12">
        <f>K19/8</f>
        <v>101.68875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F195D-6C2A-4011-8A57-CC1092027B82}">
  <dimension ref="A1:M17"/>
  <sheetViews>
    <sheetView topLeftCell="C6" zoomScale="80" zoomScaleNormal="80" workbookViewId="0">
      <selection activeCell="L17" sqref="L17"/>
    </sheetView>
  </sheetViews>
  <sheetFormatPr defaultRowHeight="15" x14ac:dyDescent="0.2"/>
  <cols>
    <col min="4" max="4" width="49.77734375" customWidth="1"/>
    <col min="6" max="6" width="18.6640625" customWidth="1"/>
    <col min="7" max="8" width="55.88671875" customWidth="1"/>
  </cols>
  <sheetData>
    <row r="1" spans="1:13" ht="16.5" thickBot="1" x14ac:dyDescent="0.3">
      <c r="A1" s="4" t="s">
        <v>0</v>
      </c>
      <c r="B1" s="4" t="s">
        <v>1</v>
      </c>
      <c r="C1" s="5" t="s">
        <v>11</v>
      </c>
      <c r="D1" s="9" t="s">
        <v>12</v>
      </c>
      <c r="E1" s="5" t="s">
        <v>13</v>
      </c>
      <c r="F1" s="7" t="s">
        <v>14</v>
      </c>
      <c r="G1" s="9" t="s">
        <v>15</v>
      </c>
      <c r="H1" s="9" t="s">
        <v>16</v>
      </c>
      <c r="I1" s="5" t="s">
        <v>19</v>
      </c>
      <c r="J1" s="5" t="s">
        <v>20</v>
      </c>
      <c r="K1" s="6" t="s">
        <v>36</v>
      </c>
      <c r="L1" s="6" t="s">
        <v>37</v>
      </c>
      <c r="M1" s="5" t="s">
        <v>38</v>
      </c>
    </row>
    <row r="2" spans="1:13" ht="60" x14ac:dyDescent="0.2">
      <c r="A2" s="1">
        <v>565217</v>
      </c>
      <c r="B2" s="1">
        <v>487438</v>
      </c>
      <c r="C2" s="2" t="s">
        <v>56</v>
      </c>
      <c r="D2" s="10" t="s">
        <v>57</v>
      </c>
      <c r="E2" s="2" t="s">
        <v>58</v>
      </c>
      <c r="F2" s="8">
        <v>46108.572222222225</v>
      </c>
      <c r="G2" s="10" t="s">
        <v>48</v>
      </c>
      <c r="H2" s="10" t="s">
        <v>59</v>
      </c>
      <c r="I2" s="2" t="s">
        <v>51</v>
      </c>
      <c r="J2" s="2" t="s">
        <v>52</v>
      </c>
      <c r="K2" s="3">
        <v>31.53</v>
      </c>
      <c r="L2" s="3">
        <v>6.31</v>
      </c>
      <c r="M2" s="2" t="s">
        <v>55</v>
      </c>
    </row>
    <row r="3" spans="1:13" ht="60" x14ac:dyDescent="0.2">
      <c r="A3" s="1">
        <v>562881</v>
      </c>
      <c r="B3" s="1">
        <v>485573</v>
      </c>
      <c r="C3" s="2" t="s">
        <v>56</v>
      </c>
      <c r="D3" s="10" t="s">
        <v>57</v>
      </c>
      <c r="E3" s="2" t="s">
        <v>58</v>
      </c>
      <c r="F3" s="8">
        <v>46084.688194444447</v>
      </c>
      <c r="G3" s="10" t="s">
        <v>48</v>
      </c>
      <c r="H3" s="10" t="s">
        <v>59</v>
      </c>
      <c r="I3" s="2" t="s">
        <v>51</v>
      </c>
      <c r="J3" s="2" t="s">
        <v>52</v>
      </c>
      <c r="K3" s="3">
        <v>31.53</v>
      </c>
      <c r="L3" s="3">
        <v>6.31</v>
      </c>
      <c r="M3" s="2" t="s">
        <v>55</v>
      </c>
    </row>
    <row r="4" spans="1:13" ht="60" x14ac:dyDescent="0.2">
      <c r="A4" s="1">
        <v>560988</v>
      </c>
      <c r="B4" s="1">
        <v>484223</v>
      </c>
      <c r="C4" s="2" t="s">
        <v>56</v>
      </c>
      <c r="D4" s="10" t="s">
        <v>57</v>
      </c>
      <c r="E4" s="2" t="s">
        <v>58</v>
      </c>
      <c r="F4" s="8">
        <v>46059.685416666667</v>
      </c>
      <c r="G4" s="10" t="s">
        <v>48</v>
      </c>
      <c r="H4" s="10" t="s">
        <v>59</v>
      </c>
      <c r="I4" s="2" t="s">
        <v>51</v>
      </c>
      <c r="J4" s="2" t="s">
        <v>52</v>
      </c>
      <c r="K4" s="3">
        <v>31.53</v>
      </c>
      <c r="L4" s="3">
        <v>6.31</v>
      </c>
      <c r="M4" s="2" t="s">
        <v>55</v>
      </c>
    </row>
    <row r="5" spans="1:13" ht="60" x14ac:dyDescent="0.2">
      <c r="A5" s="1">
        <v>558522</v>
      </c>
      <c r="B5" s="1">
        <v>482408</v>
      </c>
      <c r="C5" s="2" t="s">
        <v>56</v>
      </c>
      <c r="D5" s="10" t="s">
        <v>57</v>
      </c>
      <c r="E5" s="2" t="s">
        <v>58</v>
      </c>
      <c r="F5" s="8">
        <v>46035.515277777777</v>
      </c>
      <c r="G5" s="10" t="s">
        <v>48</v>
      </c>
      <c r="H5" s="10" t="s">
        <v>59</v>
      </c>
      <c r="I5" s="2" t="s">
        <v>51</v>
      </c>
      <c r="J5" s="2" t="s">
        <v>52</v>
      </c>
      <c r="K5" s="3">
        <v>31.53</v>
      </c>
      <c r="L5" s="3">
        <v>6.31</v>
      </c>
      <c r="M5" s="2" t="s">
        <v>55</v>
      </c>
    </row>
    <row r="6" spans="1:13" ht="60" x14ac:dyDescent="0.2">
      <c r="A6" s="1">
        <v>557076</v>
      </c>
      <c r="B6" s="1">
        <v>481187</v>
      </c>
      <c r="C6" s="2" t="s">
        <v>56</v>
      </c>
      <c r="D6" s="10" t="s">
        <v>57</v>
      </c>
      <c r="E6" s="2" t="s">
        <v>58</v>
      </c>
      <c r="F6" s="8">
        <v>46007.688888888886</v>
      </c>
      <c r="G6" s="10" t="s">
        <v>48</v>
      </c>
      <c r="H6" s="10" t="s">
        <v>59</v>
      </c>
      <c r="I6" s="2" t="s">
        <v>51</v>
      </c>
      <c r="J6" s="2" t="s">
        <v>52</v>
      </c>
      <c r="K6" s="3">
        <v>31.53</v>
      </c>
      <c r="L6" s="3">
        <v>6.31</v>
      </c>
      <c r="M6" s="2" t="s">
        <v>55</v>
      </c>
    </row>
    <row r="7" spans="1:13" ht="60" x14ac:dyDescent="0.2">
      <c r="A7" s="1">
        <v>555348</v>
      </c>
      <c r="B7" s="1">
        <v>479830</v>
      </c>
      <c r="C7" s="2" t="s">
        <v>56</v>
      </c>
      <c r="D7" s="10" t="s">
        <v>57</v>
      </c>
      <c r="E7" s="2" t="s">
        <v>58</v>
      </c>
      <c r="F7" s="8">
        <v>45982.683333333334</v>
      </c>
      <c r="G7" s="10" t="s">
        <v>48</v>
      </c>
      <c r="H7" s="10" t="s">
        <v>59</v>
      </c>
      <c r="I7" s="2" t="s">
        <v>51</v>
      </c>
      <c r="J7" s="2" t="s">
        <v>52</v>
      </c>
      <c r="K7" s="3">
        <v>31.53</v>
      </c>
      <c r="L7" s="3">
        <v>6.31</v>
      </c>
      <c r="M7" s="2" t="s">
        <v>55</v>
      </c>
    </row>
    <row r="8" spans="1:13" ht="60" x14ac:dyDescent="0.2">
      <c r="A8" s="1">
        <v>552260</v>
      </c>
      <c r="B8" s="1">
        <v>477451</v>
      </c>
      <c r="C8" s="2" t="s">
        <v>56</v>
      </c>
      <c r="D8" s="10" t="s">
        <v>57</v>
      </c>
      <c r="E8" s="2" t="s">
        <v>58</v>
      </c>
      <c r="F8" s="8">
        <v>45958.711111111108</v>
      </c>
      <c r="G8" s="10" t="s">
        <v>48</v>
      </c>
      <c r="H8" s="10" t="s">
        <v>59</v>
      </c>
      <c r="I8" s="2" t="s">
        <v>51</v>
      </c>
      <c r="J8" s="2" t="s">
        <v>52</v>
      </c>
      <c r="K8" s="3">
        <v>261.63</v>
      </c>
      <c r="L8" s="3">
        <v>52.33</v>
      </c>
      <c r="M8" s="2" t="s">
        <v>55</v>
      </c>
    </row>
    <row r="9" spans="1:13" ht="60" x14ac:dyDescent="0.2">
      <c r="A9" s="1">
        <v>550697</v>
      </c>
      <c r="B9" s="1">
        <v>476155</v>
      </c>
      <c r="C9" s="2" t="s">
        <v>56</v>
      </c>
      <c r="D9" s="10" t="s">
        <v>57</v>
      </c>
      <c r="E9" s="2" t="s">
        <v>58</v>
      </c>
      <c r="F9" s="8">
        <v>45922.661111111112</v>
      </c>
      <c r="G9" s="10" t="s">
        <v>48</v>
      </c>
      <c r="H9" s="10" t="s">
        <v>59</v>
      </c>
      <c r="I9" s="2" t="s">
        <v>51</v>
      </c>
      <c r="J9" s="2" t="s">
        <v>52</v>
      </c>
      <c r="K9" s="3">
        <v>31.53</v>
      </c>
      <c r="L9" s="3">
        <v>6.31</v>
      </c>
      <c r="M9" s="2" t="s">
        <v>55</v>
      </c>
    </row>
    <row r="10" spans="1:13" ht="60" x14ac:dyDescent="0.2">
      <c r="A10" s="1">
        <v>548967</v>
      </c>
      <c r="B10" s="1">
        <v>474813</v>
      </c>
      <c r="C10" s="2" t="s">
        <v>56</v>
      </c>
      <c r="D10" s="10" t="s">
        <v>57</v>
      </c>
      <c r="E10" s="2" t="s">
        <v>58</v>
      </c>
      <c r="F10" s="8">
        <v>45898.672222222223</v>
      </c>
      <c r="G10" s="10" t="s">
        <v>48</v>
      </c>
      <c r="H10" s="10" t="s">
        <v>59</v>
      </c>
      <c r="I10" s="2" t="s">
        <v>51</v>
      </c>
      <c r="J10" s="2" t="s">
        <v>52</v>
      </c>
      <c r="K10" s="3">
        <v>31.53</v>
      </c>
      <c r="L10" s="3">
        <v>6.31</v>
      </c>
      <c r="M10" s="2" t="s">
        <v>55</v>
      </c>
    </row>
    <row r="11" spans="1:13" ht="60" x14ac:dyDescent="0.2">
      <c r="A11" s="1">
        <v>547397</v>
      </c>
      <c r="B11" s="1">
        <v>473506</v>
      </c>
      <c r="C11" s="2" t="s">
        <v>56</v>
      </c>
      <c r="D11" s="10" t="s">
        <v>57</v>
      </c>
      <c r="E11" s="2" t="s">
        <v>58</v>
      </c>
      <c r="F11" s="8">
        <v>45873.404861111114</v>
      </c>
      <c r="G11" s="10" t="s">
        <v>48</v>
      </c>
      <c r="H11" s="10" t="s">
        <v>59</v>
      </c>
      <c r="I11" s="2" t="s">
        <v>51</v>
      </c>
      <c r="J11" s="2" t="s">
        <v>52</v>
      </c>
      <c r="K11" s="3">
        <v>31.53</v>
      </c>
      <c r="L11" s="3">
        <v>6.31</v>
      </c>
      <c r="M11" s="2" t="s">
        <v>55</v>
      </c>
    </row>
    <row r="12" spans="1:13" ht="60" x14ac:dyDescent="0.2">
      <c r="A12" s="1">
        <v>545890</v>
      </c>
      <c r="B12" s="1">
        <v>472380</v>
      </c>
      <c r="C12" s="2" t="s">
        <v>56</v>
      </c>
      <c r="D12" s="10" t="s">
        <v>57</v>
      </c>
      <c r="E12" s="2" t="s">
        <v>58</v>
      </c>
      <c r="F12" s="8">
        <v>45845.686805555553</v>
      </c>
      <c r="G12" s="10" t="s">
        <v>48</v>
      </c>
      <c r="H12" s="10" t="s">
        <v>59</v>
      </c>
      <c r="I12" s="2" t="s">
        <v>51</v>
      </c>
      <c r="J12" s="2" t="s">
        <v>52</v>
      </c>
      <c r="K12" s="3">
        <v>31.53</v>
      </c>
      <c r="L12" s="3">
        <v>6.31</v>
      </c>
      <c r="M12" s="2" t="s">
        <v>55</v>
      </c>
    </row>
    <row r="13" spans="1:13" ht="60" x14ac:dyDescent="0.2">
      <c r="A13" s="1">
        <v>544214</v>
      </c>
      <c r="B13" s="1">
        <v>471189</v>
      </c>
      <c r="C13" s="2" t="s">
        <v>56</v>
      </c>
      <c r="D13" s="10" t="s">
        <v>57</v>
      </c>
      <c r="E13" s="2" t="s">
        <v>58</v>
      </c>
      <c r="F13" s="8">
        <v>45818.487500000003</v>
      </c>
      <c r="G13" s="10" t="s">
        <v>48</v>
      </c>
      <c r="H13" s="10" t="s">
        <v>59</v>
      </c>
      <c r="I13" s="2" t="s">
        <v>51</v>
      </c>
      <c r="J13" s="2" t="s">
        <v>52</v>
      </c>
      <c r="K13" s="3">
        <v>31.53</v>
      </c>
      <c r="L13" s="3">
        <v>6.31</v>
      </c>
      <c r="M13" s="2" t="s">
        <v>55</v>
      </c>
    </row>
    <row r="14" spans="1:13" ht="60" x14ac:dyDescent="0.2">
      <c r="A14" s="1">
        <v>542064</v>
      </c>
      <c r="B14" s="1">
        <v>469018</v>
      </c>
      <c r="C14" s="2" t="s">
        <v>56</v>
      </c>
      <c r="D14" s="10" t="s">
        <v>57</v>
      </c>
      <c r="E14" s="2" t="s">
        <v>58</v>
      </c>
      <c r="F14" s="8">
        <v>45784.512499999997</v>
      </c>
      <c r="G14" s="10" t="s">
        <v>48</v>
      </c>
      <c r="H14" s="10" t="s">
        <v>59</v>
      </c>
      <c r="I14" s="2" t="s">
        <v>51</v>
      </c>
      <c r="J14" s="2" t="s">
        <v>52</v>
      </c>
      <c r="K14" s="3">
        <v>31.53</v>
      </c>
      <c r="L14" s="3">
        <v>6.31</v>
      </c>
      <c r="M14" s="2" t="s">
        <v>55</v>
      </c>
    </row>
    <row r="15" spans="1:13" ht="60" x14ac:dyDescent="0.2">
      <c r="A15" s="1">
        <v>540142</v>
      </c>
      <c r="B15" s="1">
        <v>467504</v>
      </c>
      <c r="C15" s="2" t="s">
        <v>56</v>
      </c>
      <c r="D15" s="10" t="s">
        <v>57</v>
      </c>
      <c r="E15" s="2" t="s">
        <v>58</v>
      </c>
      <c r="F15" s="8">
        <v>45757.626388888886</v>
      </c>
      <c r="G15" s="10" t="s">
        <v>48</v>
      </c>
      <c r="H15" s="10" t="s">
        <v>59</v>
      </c>
      <c r="I15" s="2" t="s">
        <v>51</v>
      </c>
      <c r="J15" s="2" t="s">
        <v>52</v>
      </c>
      <c r="K15" s="3">
        <v>31.53</v>
      </c>
      <c r="L15" s="3">
        <v>6.31</v>
      </c>
      <c r="M15" s="2" t="s">
        <v>55</v>
      </c>
    </row>
    <row r="16" spans="1:13" x14ac:dyDescent="0.2">
      <c r="A16" s="1"/>
      <c r="B16" s="1"/>
      <c r="C16" s="2"/>
      <c r="D16" s="10"/>
      <c r="E16" s="2"/>
      <c r="F16" s="8"/>
      <c r="G16" s="10"/>
      <c r="H16" s="10"/>
      <c r="I16" s="2"/>
      <c r="J16" s="2"/>
      <c r="K16" s="3"/>
      <c r="L16" s="11">
        <f>SUM(K2:L15)</f>
        <v>805.87999999999943</v>
      </c>
      <c r="M16" s="2"/>
    </row>
    <row r="17" spans="11:12" x14ac:dyDescent="0.2">
      <c r="K17" t="s">
        <v>163</v>
      </c>
      <c r="L17" s="12">
        <f>L16/3</f>
        <v>268.62666666666649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6D0A9-CCD9-47B2-9AE7-AEDC2A7BB175}">
  <dimension ref="A1:K4"/>
  <sheetViews>
    <sheetView topLeftCell="C1" zoomScale="70" zoomScaleNormal="70" workbookViewId="0">
      <selection activeCell="H37" sqref="H37"/>
    </sheetView>
  </sheetViews>
  <sheetFormatPr defaultRowHeight="15" x14ac:dyDescent="0.2"/>
  <cols>
    <col min="4" max="4" width="36.21875" customWidth="1"/>
    <col min="6" max="6" width="20.6640625" bestFit="1" customWidth="1"/>
    <col min="7" max="8" width="71.88671875" customWidth="1"/>
  </cols>
  <sheetData>
    <row r="1" spans="1:11" ht="16.5" thickBot="1" x14ac:dyDescent="0.3">
      <c r="A1" s="4" t="s">
        <v>0</v>
      </c>
      <c r="B1" s="4" t="s">
        <v>1</v>
      </c>
      <c r="C1" s="5" t="s">
        <v>11</v>
      </c>
      <c r="D1" s="9" t="s">
        <v>12</v>
      </c>
      <c r="E1" s="5" t="s">
        <v>13</v>
      </c>
      <c r="F1" s="7" t="s">
        <v>14</v>
      </c>
      <c r="G1" s="9" t="s">
        <v>15</v>
      </c>
      <c r="H1" s="9" t="s">
        <v>16</v>
      </c>
      <c r="I1" s="6" t="s">
        <v>36</v>
      </c>
      <c r="J1" s="6" t="s">
        <v>37</v>
      </c>
      <c r="K1" s="5" t="s">
        <v>38</v>
      </c>
    </row>
    <row r="2" spans="1:11" ht="165" x14ac:dyDescent="0.2">
      <c r="A2" s="1">
        <v>542217</v>
      </c>
      <c r="B2" s="1">
        <v>469158</v>
      </c>
      <c r="C2" s="2" t="s">
        <v>143</v>
      </c>
      <c r="D2" s="10" t="s">
        <v>144</v>
      </c>
      <c r="E2" s="2" t="s">
        <v>145</v>
      </c>
      <c r="F2" s="8">
        <v>45793.708333333336</v>
      </c>
      <c r="G2" s="10" t="s">
        <v>146</v>
      </c>
      <c r="H2" s="10" t="s">
        <v>147</v>
      </c>
      <c r="I2" s="3">
        <v>60</v>
      </c>
      <c r="J2" s="3">
        <v>12</v>
      </c>
      <c r="K2" s="2" t="s">
        <v>55</v>
      </c>
    </row>
    <row r="3" spans="1:11" x14ac:dyDescent="0.2">
      <c r="J3" s="11">
        <f>SUM(I2:J2)</f>
        <v>72</v>
      </c>
    </row>
    <row r="4" spans="1:11" x14ac:dyDescent="0.2">
      <c r="I4" t="s">
        <v>164</v>
      </c>
      <c r="J4" s="13">
        <v>7.2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07A56-1740-445A-A265-5794170E3643}">
  <dimension ref="A1:O6"/>
  <sheetViews>
    <sheetView topLeftCell="F1" zoomScale="70" zoomScaleNormal="70" workbookViewId="0">
      <selection activeCell="N6" sqref="N6"/>
    </sheetView>
  </sheetViews>
  <sheetFormatPr defaultRowHeight="15" x14ac:dyDescent="0.2"/>
  <cols>
    <col min="4" max="4" width="17.33203125" bestFit="1" customWidth="1"/>
    <col min="6" max="6" width="55.5546875" customWidth="1"/>
    <col min="8" max="8" width="20.6640625" bestFit="1" customWidth="1"/>
    <col min="9" max="10" width="71.33203125" customWidth="1"/>
  </cols>
  <sheetData>
    <row r="1" spans="1:15" ht="16.5" thickBot="1" x14ac:dyDescent="0.3">
      <c r="A1" s="4" t="s">
        <v>0</v>
      </c>
      <c r="B1" s="4" t="s">
        <v>1</v>
      </c>
      <c r="C1" s="5" t="s">
        <v>2</v>
      </c>
      <c r="D1" s="7" t="s">
        <v>3</v>
      </c>
      <c r="E1" s="5" t="s">
        <v>11</v>
      </c>
      <c r="F1" s="9" t="s">
        <v>12</v>
      </c>
      <c r="G1" s="5" t="s">
        <v>13</v>
      </c>
      <c r="H1" s="7" t="s">
        <v>14</v>
      </c>
      <c r="I1" s="9" t="s">
        <v>15</v>
      </c>
      <c r="J1" s="9" t="s">
        <v>16</v>
      </c>
      <c r="K1" s="5" t="s">
        <v>19</v>
      </c>
      <c r="L1" s="5" t="s">
        <v>20</v>
      </c>
      <c r="M1" s="6" t="s">
        <v>36</v>
      </c>
      <c r="N1" s="6" t="s">
        <v>37</v>
      </c>
      <c r="O1" s="5" t="s">
        <v>38</v>
      </c>
    </row>
    <row r="2" spans="1:15" ht="105" x14ac:dyDescent="0.2">
      <c r="A2" s="1">
        <v>552871</v>
      </c>
      <c r="B2" s="1">
        <v>477943</v>
      </c>
      <c r="C2" s="2" t="s">
        <v>39</v>
      </c>
      <c r="D2" s="8">
        <v>45952.336111111108</v>
      </c>
      <c r="E2" s="2" t="s">
        <v>130</v>
      </c>
      <c r="F2" s="10" t="s">
        <v>131</v>
      </c>
      <c r="G2" s="2" t="s">
        <v>107</v>
      </c>
      <c r="H2" s="8">
        <v>46008.443055555559</v>
      </c>
      <c r="I2" s="10" t="s">
        <v>132</v>
      </c>
      <c r="J2" s="10" t="s">
        <v>133</v>
      </c>
      <c r="K2" s="2" t="s">
        <v>51</v>
      </c>
      <c r="L2" s="2" t="s">
        <v>52</v>
      </c>
      <c r="M2" s="3">
        <v>137.38999999999999</v>
      </c>
      <c r="N2" s="3">
        <v>27.48</v>
      </c>
      <c r="O2" s="2" t="s">
        <v>55</v>
      </c>
    </row>
    <row r="3" spans="1:15" ht="45" x14ac:dyDescent="0.2">
      <c r="A3" s="1">
        <v>545464</v>
      </c>
      <c r="B3" s="1">
        <v>472092</v>
      </c>
      <c r="C3" s="2" t="s">
        <v>39</v>
      </c>
      <c r="D3" s="8">
        <v>45834.57708333333</v>
      </c>
      <c r="E3" s="2" t="s">
        <v>130</v>
      </c>
      <c r="F3" s="10" t="s">
        <v>131</v>
      </c>
      <c r="G3" s="2" t="s">
        <v>107</v>
      </c>
      <c r="H3" s="8">
        <v>45835.681944444441</v>
      </c>
      <c r="I3" s="10" t="s">
        <v>136</v>
      </c>
      <c r="J3" s="10" t="s">
        <v>137</v>
      </c>
      <c r="K3" s="2" t="s">
        <v>138</v>
      </c>
      <c r="L3" s="2" t="s">
        <v>79</v>
      </c>
      <c r="M3" s="3">
        <v>32.39</v>
      </c>
      <c r="N3" s="3">
        <v>6.47</v>
      </c>
      <c r="O3" s="2" t="s">
        <v>55</v>
      </c>
    </row>
    <row r="4" spans="1:15" ht="60" x14ac:dyDescent="0.2">
      <c r="A4" s="1">
        <v>541981</v>
      </c>
      <c r="B4" s="1">
        <v>468937</v>
      </c>
      <c r="C4" s="2" t="s">
        <v>39</v>
      </c>
      <c r="D4" s="8">
        <v>45778.595833333333</v>
      </c>
      <c r="E4" s="2" t="s">
        <v>130</v>
      </c>
      <c r="F4" s="10" t="s">
        <v>131</v>
      </c>
      <c r="G4" s="2" t="s">
        <v>107</v>
      </c>
      <c r="H4" s="8">
        <v>45778.640972222223</v>
      </c>
      <c r="I4" s="10" t="s">
        <v>153</v>
      </c>
      <c r="J4" s="10" t="s">
        <v>154</v>
      </c>
      <c r="K4" s="2" t="s">
        <v>51</v>
      </c>
      <c r="L4" s="2" t="s">
        <v>79</v>
      </c>
      <c r="M4" s="3">
        <v>24.63</v>
      </c>
      <c r="N4" s="3">
        <v>4.93</v>
      </c>
      <c r="O4" s="2" t="s">
        <v>55</v>
      </c>
    </row>
    <row r="5" spans="1:15" x14ac:dyDescent="0.2">
      <c r="N5" s="11">
        <f>SUM(M2:N4)</f>
        <v>233.29</v>
      </c>
    </row>
    <row r="6" spans="1:15" x14ac:dyDescent="0.2">
      <c r="M6" t="s">
        <v>160</v>
      </c>
      <c r="N6" s="12">
        <f>N5/4</f>
        <v>58.322499999999998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E5D71-933D-4706-9010-AC02062A4E33}">
  <dimension ref="A1:M4"/>
  <sheetViews>
    <sheetView zoomScale="70" zoomScaleNormal="70" workbookViewId="0">
      <selection activeCell="P10" sqref="P10"/>
    </sheetView>
  </sheetViews>
  <sheetFormatPr defaultRowHeight="15" x14ac:dyDescent="0.2"/>
  <cols>
    <col min="5" max="5" width="34.21875" customWidth="1"/>
    <col min="8" max="9" width="51.88671875" customWidth="1"/>
  </cols>
  <sheetData>
    <row r="1" spans="1:13" x14ac:dyDescent="0.2">
      <c r="A1" t="s">
        <v>0</v>
      </c>
      <c r="B1" t="s">
        <v>1</v>
      </c>
      <c r="C1" t="s">
        <v>2</v>
      </c>
      <c r="D1" t="s">
        <v>11</v>
      </c>
      <c r="E1" t="s">
        <v>12</v>
      </c>
      <c r="F1" t="s">
        <v>13</v>
      </c>
      <c r="G1" t="s">
        <v>14</v>
      </c>
      <c r="H1" t="s">
        <v>15</v>
      </c>
      <c r="I1" t="s">
        <v>16</v>
      </c>
      <c r="J1" t="s">
        <v>35</v>
      </c>
      <c r="K1" t="s">
        <v>36</v>
      </c>
      <c r="L1" t="s">
        <v>37</v>
      </c>
      <c r="M1" t="s">
        <v>38</v>
      </c>
    </row>
    <row r="2" spans="1:13" ht="150" x14ac:dyDescent="0.2">
      <c r="A2" s="1">
        <v>549855</v>
      </c>
      <c r="B2" s="1">
        <v>475513</v>
      </c>
      <c r="C2" s="2" t="s">
        <v>134</v>
      </c>
      <c r="D2" s="2" t="s">
        <v>105</v>
      </c>
      <c r="E2" s="10" t="s">
        <v>106</v>
      </c>
      <c r="F2" s="2" t="s">
        <v>107</v>
      </c>
      <c r="G2" s="8">
        <v>45952.461111111108</v>
      </c>
      <c r="H2" s="10" t="s">
        <v>135</v>
      </c>
      <c r="I2" s="10" t="s">
        <v>135</v>
      </c>
      <c r="J2" s="2" t="s">
        <v>49</v>
      </c>
      <c r="K2" s="3">
        <v>1800.8</v>
      </c>
      <c r="L2" s="3">
        <v>360.16</v>
      </c>
      <c r="M2" s="2" t="s">
        <v>55</v>
      </c>
    </row>
    <row r="3" spans="1:13" x14ac:dyDescent="0.2">
      <c r="L3" s="11">
        <f>SUM(K2:L2)</f>
        <v>2160.96</v>
      </c>
    </row>
    <row r="4" spans="1:13" x14ac:dyDescent="0.2">
      <c r="K4" t="s">
        <v>160</v>
      </c>
      <c r="L4" s="14">
        <f>L3/4</f>
        <v>540.24</v>
      </c>
      <c r="M4" t="s">
        <v>165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F0EB4-28DF-421C-BFD0-B0F02D44A5D0}">
  <dimension ref="A1:L6"/>
  <sheetViews>
    <sheetView topLeftCell="E1" zoomScale="70" zoomScaleNormal="70" workbookViewId="0">
      <selection activeCell="I25" sqref="I25"/>
    </sheetView>
  </sheetViews>
  <sheetFormatPr defaultRowHeight="15" x14ac:dyDescent="0.2"/>
  <cols>
    <col min="5" max="5" width="53" customWidth="1"/>
    <col min="7" max="7" width="23.44140625" customWidth="1"/>
    <col min="8" max="8" width="101.77734375" customWidth="1"/>
    <col min="9" max="9" width="52.88671875" customWidth="1"/>
  </cols>
  <sheetData>
    <row r="1" spans="1:12" ht="16.5" thickBot="1" x14ac:dyDescent="0.3">
      <c r="A1" s="4" t="s">
        <v>0</v>
      </c>
      <c r="B1" s="4" t="s">
        <v>1</v>
      </c>
      <c r="C1" s="5" t="s">
        <v>2</v>
      </c>
      <c r="D1" s="5" t="s">
        <v>11</v>
      </c>
      <c r="E1" s="9" t="s">
        <v>12</v>
      </c>
      <c r="F1" s="5" t="s">
        <v>13</v>
      </c>
      <c r="G1" s="7" t="s">
        <v>14</v>
      </c>
      <c r="H1" s="9" t="s">
        <v>15</v>
      </c>
      <c r="I1" s="9" t="s">
        <v>16</v>
      </c>
      <c r="J1" s="6" t="s">
        <v>36</v>
      </c>
      <c r="K1" s="6" t="s">
        <v>37</v>
      </c>
      <c r="L1" s="5" t="s">
        <v>38</v>
      </c>
    </row>
    <row r="2" spans="1:12" ht="45" x14ac:dyDescent="0.2">
      <c r="A2" s="1">
        <v>562658</v>
      </c>
      <c r="B2" s="1">
        <v>485439</v>
      </c>
      <c r="C2" s="2" t="s">
        <v>39</v>
      </c>
      <c r="D2" s="2" t="s">
        <v>83</v>
      </c>
      <c r="E2" s="10" t="s">
        <v>84</v>
      </c>
      <c r="F2" s="2" t="s">
        <v>85</v>
      </c>
      <c r="G2" s="8">
        <v>46079.690972222219</v>
      </c>
      <c r="H2" s="10" t="s">
        <v>86</v>
      </c>
      <c r="I2" s="10" t="s">
        <v>87</v>
      </c>
      <c r="J2" s="3">
        <v>86.42</v>
      </c>
      <c r="K2" s="3">
        <v>17.28</v>
      </c>
      <c r="L2" s="2" t="s">
        <v>55</v>
      </c>
    </row>
    <row r="3" spans="1:12" ht="30" x14ac:dyDescent="0.2">
      <c r="A3" s="1">
        <v>541982</v>
      </c>
      <c r="B3" s="1">
        <v>468938</v>
      </c>
      <c r="C3" s="2" t="s">
        <v>134</v>
      </c>
      <c r="D3" s="2" t="s">
        <v>83</v>
      </c>
      <c r="E3" s="10" t="s">
        <v>84</v>
      </c>
      <c r="F3" s="2" t="s">
        <v>85</v>
      </c>
      <c r="G3" s="8">
        <v>46110.662499999999</v>
      </c>
      <c r="H3" s="10" t="s">
        <v>151</v>
      </c>
      <c r="I3" s="10" t="s">
        <v>152</v>
      </c>
      <c r="J3" s="3">
        <v>250</v>
      </c>
      <c r="K3" s="3">
        <v>50</v>
      </c>
      <c r="L3" s="2" t="s">
        <v>55</v>
      </c>
    </row>
    <row r="4" spans="1:12" ht="75" x14ac:dyDescent="0.2">
      <c r="A4" s="1">
        <v>540435</v>
      </c>
      <c r="B4" s="1">
        <v>467797</v>
      </c>
      <c r="C4" s="2" t="s">
        <v>39</v>
      </c>
      <c r="D4" s="2" t="s">
        <v>83</v>
      </c>
      <c r="E4" s="10" t="s">
        <v>84</v>
      </c>
      <c r="F4" s="2" t="s">
        <v>85</v>
      </c>
      <c r="G4" s="8">
        <v>45811.686805555553</v>
      </c>
      <c r="H4" s="10" t="s">
        <v>132</v>
      </c>
      <c r="I4" s="10" t="s">
        <v>159</v>
      </c>
      <c r="J4" s="3">
        <v>137.38999999999999</v>
      </c>
      <c r="K4" s="3">
        <v>27.48</v>
      </c>
      <c r="L4" s="2" t="s">
        <v>55</v>
      </c>
    </row>
    <row r="5" spans="1:12" x14ac:dyDescent="0.2">
      <c r="K5" s="11">
        <f>SUM(J2:K4)</f>
        <v>568.56999999999994</v>
      </c>
    </row>
    <row r="6" spans="1:12" x14ac:dyDescent="0.2">
      <c r="J6" t="s">
        <v>160</v>
      </c>
      <c r="K6" s="12">
        <f>K5/4</f>
        <v>142.14249999999998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868CC-0D95-46E9-92A9-75FD4C719022}">
  <dimension ref="A1:L4"/>
  <sheetViews>
    <sheetView zoomScale="80" zoomScaleNormal="80" workbookViewId="0">
      <selection activeCell="J32" sqref="J32"/>
    </sheetView>
  </sheetViews>
  <sheetFormatPr defaultRowHeight="15" x14ac:dyDescent="0.2"/>
  <cols>
    <col min="3" max="3" width="32.44140625" bestFit="1" customWidth="1"/>
    <col min="4" max="4" width="16.5546875" bestFit="1" customWidth="1"/>
    <col min="5" max="5" width="43.6640625" customWidth="1"/>
    <col min="7" max="7" width="17.44140625" bestFit="1" customWidth="1"/>
    <col min="8" max="9" width="42.33203125" customWidth="1"/>
  </cols>
  <sheetData>
    <row r="1" spans="1:12" ht="63.75" thickBot="1" x14ac:dyDescent="0.3">
      <c r="A1" s="4" t="s">
        <v>0</v>
      </c>
      <c r="B1" s="4" t="s">
        <v>1</v>
      </c>
      <c r="C1" s="5" t="s">
        <v>2</v>
      </c>
      <c r="D1" s="7" t="s">
        <v>3</v>
      </c>
      <c r="E1" s="9" t="s">
        <v>12</v>
      </c>
      <c r="F1" s="5" t="s">
        <v>13</v>
      </c>
      <c r="G1" s="7" t="s">
        <v>14</v>
      </c>
      <c r="H1" s="9" t="s">
        <v>15</v>
      </c>
      <c r="I1" s="9" t="s">
        <v>16</v>
      </c>
      <c r="J1" s="6" t="s">
        <v>36</v>
      </c>
      <c r="K1" s="6" t="s">
        <v>37</v>
      </c>
      <c r="L1" s="5" t="s">
        <v>38</v>
      </c>
    </row>
    <row r="2" spans="1:12" ht="30" x14ac:dyDescent="0.2">
      <c r="A2" s="1">
        <v>541988</v>
      </c>
      <c r="B2" s="1">
        <v>468943</v>
      </c>
      <c r="C2" s="2" t="s">
        <v>134</v>
      </c>
      <c r="D2" s="8">
        <v>45778.609027777777</v>
      </c>
      <c r="E2" s="10" t="s">
        <v>148</v>
      </c>
      <c r="F2" s="2" t="s">
        <v>85</v>
      </c>
      <c r="G2" s="8">
        <v>45952.607638888891</v>
      </c>
      <c r="H2" s="10" t="s">
        <v>149</v>
      </c>
      <c r="I2" s="10" t="s">
        <v>150</v>
      </c>
      <c r="J2" s="3">
        <v>8325.6</v>
      </c>
      <c r="K2" s="3">
        <v>1665.12</v>
      </c>
      <c r="L2" s="2" t="s">
        <v>55</v>
      </c>
    </row>
    <row r="3" spans="1:12" x14ac:dyDescent="0.2">
      <c r="K3" s="11">
        <f>SUM(J2:K2)</f>
        <v>9990.7200000000012</v>
      </c>
    </row>
    <row r="4" spans="1:12" x14ac:dyDescent="0.2">
      <c r="J4" t="s">
        <v>160</v>
      </c>
      <c r="K4" s="14">
        <f>K3/4</f>
        <v>2497.6800000000003</v>
      </c>
      <c r="L4"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1 - 4 Ayland</vt:lpstr>
      <vt:lpstr>21 - 32 Ayland</vt:lpstr>
      <vt:lpstr>jubilee place</vt:lpstr>
      <vt:lpstr>Harrison Way</vt:lpstr>
      <vt:lpstr>Leaze Court</vt:lpstr>
      <vt:lpstr>33 34 Oakfields</vt:lpstr>
      <vt:lpstr>43 44 Oakfields</vt:lpstr>
      <vt:lpstr>2 - 5 St Marys</vt:lpstr>
      <vt:lpstr>14-17 St Marys</vt:lpstr>
      <vt:lpstr>Tuthill Rise</vt:lpstr>
      <vt:lpstr>Turley Court</vt:lpstr>
      <vt:lpstr>Wyndecliffe</vt:lpstr>
      <vt:lpstr>Wynols Close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Jasmine Ellicott</dc:creator>
  <cp:lastModifiedBy>Jasmine Ellicott</cp:lastModifiedBy>
  <dcterms:created xsi:type="dcterms:W3CDTF">2026-08-12T09:40:35Z</dcterms:created>
  <dcterms:modified xsi:type="dcterms:W3CDTF">2026-08-13T13:37:09Z</dcterms:modified>
</cp:coreProperties>
</file>